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jubljana.si\mu\home\HomeJSS\ursicm\desktop\"/>
    </mc:Choice>
  </mc:AlternateContent>
  <xr:revisionPtr revIDLastSave="0" documentId="13_ncr:1_{66CF99DC-CFEA-493C-B9CA-6E936BCB826F}" xr6:coauthVersionLast="36" xr6:coauthVersionMax="36" xr10:uidLastSave="{00000000-0000-0000-0000-000000000000}"/>
  <bookViews>
    <workbookView xWindow="0" yWindow="0" windowWidth="28800" windowHeight="11925" activeTab="4" xr2:uid="{00000000-000D-0000-FFFF-FFFF00000000}"/>
  </bookViews>
  <sheets>
    <sheet name="List1" sheetId="1" r:id="rId1"/>
    <sheet name="List2" sheetId="2" r:id="rId2"/>
    <sheet name="List3" sheetId="3" r:id="rId3"/>
    <sheet name="List4" sheetId="4" r:id="rId4"/>
    <sheet name="List5" sheetId="5" r:id="rId5"/>
  </sheets>
  <definedNames>
    <definedName name="_xlnm.Print_Area" localSheetId="1">List2!$A$1:$E$60</definedName>
    <definedName name="_xlnm.Print_Area" localSheetId="2">List3!$A$1:$E$59</definedName>
    <definedName name="_xlnm.Print_Area" localSheetId="3">List4!$A$1:$J$61</definedName>
    <definedName name="_xlnm.Print_Area" localSheetId="4">List5!$A$1:$G$59</definedName>
  </definedNames>
  <calcPr calcId="191029"/>
</workbook>
</file>

<file path=xl/calcChain.xml><?xml version="1.0" encoding="utf-8"?>
<calcChain xmlns="http://schemas.openxmlformats.org/spreadsheetml/2006/main">
  <c r="B25" i="2" l="1"/>
  <c r="B26" i="2"/>
  <c r="B27" i="2"/>
  <c r="B29" i="2"/>
  <c r="B30" i="2"/>
  <c r="C25" i="2"/>
  <c r="C26" i="2"/>
  <c r="C27" i="2"/>
  <c r="C28" i="2"/>
  <c r="C30" i="2"/>
  <c r="D25" i="2"/>
  <c r="D26" i="2"/>
  <c r="D27" i="2"/>
  <c r="D29" i="2"/>
  <c r="D30" i="2"/>
  <c r="E25" i="2"/>
  <c r="E26" i="2"/>
  <c r="E27" i="2"/>
  <c r="E30" i="2"/>
  <c r="E28" i="3"/>
  <c r="E27" i="3"/>
  <c r="E26" i="3"/>
  <c r="E25" i="3"/>
  <c r="E24" i="3"/>
  <c r="E23" i="3"/>
  <c r="E22" i="3"/>
  <c r="E21" i="3"/>
  <c r="E20" i="3"/>
  <c r="E34" i="3"/>
  <c r="E35" i="3"/>
  <c r="E36" i="3"/>
  <c r="E34" i="2"/>
  <c r="E18" i="2"/>
  <c r="E46" i="2"/>
  <c r="E55" i="2"/>
  <c r="E54" i="2"/>
  <c r="E8" i="2"/>
  <c r="E9" i="2"/>
  <c r="E10" i="2"/>
  <c r="E11" i="2"/>
  <c r="E12" i="2"/>
  <c r="E13" i="2"/>
  <c r="E14" i="2"/>
  <c r="E15" i="2"/>
  <c r="E5" i="2"/>
  <c r="E29" i="2"/>
  <c r="B28" i="2"/>
  <c r="D28" i="2"/>
  <c r="E28" i="2"/>
  <c r="C29" i="2"/>
  <c r="E6" i="3"/>
  <c r="E33" i="2"/>
  <c r="E35" i="2"/>
  <c r="E38" i="2"/>
  <c r="E42" i="2"/>
  <c r="E47" i="2"/>
  <c r="E48" i="2"/>
  <c r="E49" i="2"/>
  <c r="E50" i="2"/>
  <c r="E52" i="2"/>
  <c r="E53" i="2"/>
  <c r="E4" i="3"/>
  <c r="E7" i="3"/>
  <c r="E19" i="2"/>
  <c r="I14" i="5"/>
  <c r="I7" i="5"/>
  <c r="H19" i="5" s="1"/>
  <c r="I8" i="5"/>
  <c r="I16" i="5"/>
  <c r="I15" i="5"/>
  <c r="I13" i="5"/>
  <c r="I12" i="5"/>
  <c r="I11" i="5"/>
  <c r="I10" i="5"/>
  <c r="I9" i="5"/>
  <c r="E15" i="3"/>
  <c r="E14" i="3"/>
  <c r="E13" i="3"/>
  <c r="E8" i="3"/>
  <c r="E5" i="3"/>
  <c r="E51" i="2"/>
  <c r="E43" i="2"/>
  <c r="E41" i="2"/>
  <c r="E68" i="1"/>
  <c r="B36" i="5"/>
  <c r="E111" i="1"/>
  <c r="E112" i="1"/>
  <c r="E113" i="1"/>
  <c r="E81" i="1"/>
  <c r="E82" i="1"/>
  <c r="E83" i="1"/>
  <c r="E84" i="1"/>
  <c r="G84" i="1"/>
  <c r="E85" i="1"/>
  <c r="E86" i="1"/>
  <c r="E87" i="1"/>
  <c r="E88" i="1"/>
  <c r="G88" i="1" s="1"/>
  <c r="E89" i="1"/>
  <c r="E90" i="1"/>
  <c r="E91" i="1"/>
  <c r="E92" i="1"/>
  <c r="G92" i="1" s="1"/>
  <c r="E93" i="1"/>
  <c r="E94" i="1"/>
  <c r="E95" i="1"/>
  <c r="E96" i="1"/>
  <c r="E97" i="1"/>
  <c r="E98" i="1"/>
  <c r="E99" i="1"/>
  <c r="E100" i="1"/>
  <c r="E101" i="1"/>
  <c r="E102" i="1"/>
  <c r="E103" i="1"/>
  <c r="E104" i="1"/>
  <c r="G104" i="1" s="1"/>
  <c r="E105" i="1"/>
  <c r="E106" i="1"/>
  <c r="E107" i="1"/>
  <c r="E80" i="1"/>
  <c r="E49" i="1"/>
  <c r="E50" i="1"/>
  <c r="E51" i="1"/>
  <c r="E52" i="1"/>
  <c r="E53" i="1"/>
  <c r="E54" i="1"/>
  <c r="E55" i="1"/>
  <c r="E56" i="1"/>
  <c r="E57" i="1"/>
  <c r="E58" i="1"/>
  <c r="E59" i="1"/>
  <c r="E60" i="1"/>
  <c r="E48" i="1"/>
  <c r="E66" i="1"/>
  <c r="E67" i="1"/>
  <c r="E70" i="1"/>
  <c r="E61" i="1"/>
  <c r="E62" i="1"/>
  <c r="E63" i="1"/>
  <c r="E64" i="1"/>
  <c r="E65" i="1"/>
  <c r="E69" i="1"/>
  <c r="E71" i="1"/>
  <c r="E72" i="1"/>
  <c r="E73" i="1"/>
  <c r="E74" i="1"/>
  <c r="E75" i="1"/>
  <c r="G74" i="1" s="1"/>
  <c r="E76" i="1"/>
  <c r="E77" i="1"/>
  <c r="E30" i="1"/>
  <c r="E31" i="1"/>
  <c r="G29" i="1" s="1"/>
  <c r="E32" i="1"/>
  <c r="E33" i="1"/>
  <c r="G33" i="1" s="1"/>
  <c r="E34" i="1"/>
  <c r="E35" i="1"/>
  <c r="E36" i="1"/>
  <c r="E37" i="1"/>
  <c r="E38" i="1"/>
  <c r="G37" i="1"/>
  <c r="E39" i="1"/>
  <c r="E40" i="1"/>
  <c r="E41" i="1"/>
  <c r="E42" i="1"/>
  <c r="E43" i="1"/>
  <c r="E44" i="1"/>
  <c r="E26" i="1"/>
  <c r="E27" i="1"/>
  <c r="E28" i="1"/>
  <c r="E29" i="1"/>
  <c r="E25" i="1"/>
  <c r="G25" i="1" s="1"/>
  <c r="E110" i="1"/>
  <c r="G110" i="1"/>
  <c r="G96" i="1"/>
  <c r="E19" i="5" l="1"/>
  <c r="E31" i="5"/>
  <c r="G41" i="1"/>
  <c r="G66" i="1"/>
  <c r="G56" i="1"/>
  <c r="F40" i="3"/>
  <c r="E40" i="3" s="1"/>
  <c r="G48" i="1"/>
  <c r="G78" i="1" s="1"/>
  <c r="G70" i="1"/>
  <c r="G60" i="1"/>
  <c r="G52" i="1"/>
  <c r="G80" i="1"/>
  <c r="G100" i="1"/>
  <c r="G45" i="1"/>
  <c r="G109" i="1"/>
  <c r="G9" i="1" s="1"/>
  <c r="E29" i="5" s="1"/>
  <c r="G108" i="1" l="1"/>
  <c r="E30" i="5"/>
  <c r="G114" i="1"/>
  <c r="E28" i="5" s="1"/>
</calcChain>
</file>

<file path=xl/sharedStrings.xml><?xml version="1.0" encoding="utf-8"?>
<sst xmlns="http://schemas.openxmlformats.org/spreadsheetml/2006/main" count="346" uniqueCount="241">
  <si>
    <t>VI. TOČKOVANJE OPREME</t>
  </si>
  <si>
    <t>VII. POVZETEK ELEMENTOV ZA IZRAČUN VREDNOSTI STANOVANJA</t>
  </si>
  <si>
    <t>str 6</t>
  </si>
  <si>
    <t>Lastnik stanovanja:</t>
  </si>
  <si>
    <t>Točkovanje opravil:</t>
  </si>
  <si>
    <t>opis opreme</t>
  </si>
  <si>
    <t>količina</t>
  </si>
  <si>
    <t>začetek rabe (leto)</t>
  </si>
  <si>
    <t>starost do 5 let</t>
  </si>
  <si>
    <t>starost nad 5 let</t>
  </si>
  <si>
    <t>število točk</t>
  </si>
  <si>
    <t>kos</t>
  </si>
  <si>
    <t>drugo</t>
  </si>
  <si>
    <t>SKUPNO ŠTEVILO TOČK ZA OPREMO</t>
  </si>
  <si>
    <t>pralni stroj</t>
  </si>
  <si>
    <t>omare</t>
  </si>
  <si>
    <t>vgradnje ali prostostoječe</t>
  </si>
  <si>
    <t>nad 30 l</t>
  </si>
  <si>
    <t>do 30 l</t>
  </si>
  <si>
    <t>zamrzovalna skrinja</t>
  </si>
  <si>
    <t>hladilnik</t>
  </si>
  <si>
    <t>navadn ali v kombinaciji s skrinjo</t>
  </si>
  <si>
    <t>plinski, električni, kombiniran, na trdo gorivo</t>
  </si>
  <si>
    <t>dvodelno</t>
  </si>
  <si>
    <t>enodelno</t>
  </si>
  <si>
    <t>pomivalno korito pomivalno korito</t>
  </si>
  <si>
    <t>m¹</t>
  </si>
  <si>
    <t>štedilnik</t>
  </si>
  <si>
    <r>
      <t>Uporabna korigirana neto tlorisna površina v m</t>
    </r>
    <r>
      <rPr>
        <sz val="11"/>
        <color indexed="8"/>
        <rFont val="Calibri"/>
        <family val="2"/>
        <charset val="238"/>
      </rPr>
      <t>²</t>
    </r>
    <r>
      <rPr>
        <sz val="8.8000000000000007"/>
        <color indexed="8"/>
        <rFont val="Arial"/>
        <family val="2"/>
        <charset val="238"/>
      </rPr>
      <t xml:space="preserve"> (Up)</t>
    </r>
  </si>
  <si>
    <t>Vpliv velikosti stanovanja (korekcijski faktor Kf)</t>
  </si>
  <si>
    <t>Skupno število točk pripisanih gradbenemu delu stanovanja (št)</t>
  </si>
  <si>
    <t>Skupno število točk pripisanih opremi stanovanja (št(o))</t>
  </si>
  <si>
    <t>KONSTRUKCIJA</t>
  </si>
  <si>
    <t>starost                       obnove</t>
  </si>
  <si>
    <t>starost               konstrukcije</t>
  </si>
  <si>
    <t>do 5 let</t>
  </si>
  <si>
    <t>nad 5 do 10 let</t>
  </si>
  <si>
    <t>nad 10 do 15 let</t>
  </si>
  <si>
    <t>nad 15 do 20 let</t>
  </si>
  <si>
    <t>nad 20 do 30 let</t>
  </si>
  <si>
    <t>nad 30 do 40 let</t>
  </si>
  <si>
    <t>nad 40 do 50 let</t>
  </si>
  <si>
    <t>nad 50 do 60 let</t>
  </si>
  <si>
    <t>nad 60 let</t>
  </si>
  <si>
    <t>nad       5 do    10 let</t>
  </si>
  <si>
    <t>nad    10 do 15 let</t>
  </si>
  <si>
    <t>nad    15 do 20 let</t>
  </si>
  <si>
    <t>nad     20 do 30 let</t>
  </si>
  <si>
    <t>nad    30 do 40 let</t>
  </si>
  <si>
    <t>nad    40 do 50 let</t>
  </si>
  <si>
    <t>nad     50 do  60 let</t>
  </si>
  <si>
    <t>OKNA</t>
  </si>
  <si>
    <t>OKVIRJI / delež</t>
  </si>
  <si>
    <t>leseni</t>
  </si>
  <si>
    <t>plastificirani, al, drugi</t>
  </si>
  <si>
    <t>SENČILA / delež</t>
  </si>
  <si>
    <t>polkna</t>
  </si>
  <si>
    <t>rolete, zunan. Žaluzije</t>
  </si>
  <si>
    <t>druga senčila</t>
  </si>
  <si>
    <t>VRATA / delež</t>
  </si>
  <si>
    <t>lesena masivna</t>
  </si>
  <si>
    <t>ostale izvedbe</t>
  </si>
  <si>
    <t>TLAKI</t>
  </si>
  <si>
    <t>betonski, teraco</t>
  </si>
  <si>
    <t>ladijski pod</t>
  </si>
  <si>
    <t>plastični podi, PVC, linolej</t>
  </si>
  <si>
    <t>parket</t>
  </si>
  <si>
    <t>keramika</t>
  </si>
  <si>
    <t>kamen</t>
  </si>
  <si>
    <t>FASADA - vrsta obdelave</t>
  </si>
  <si>
    <t>obložena s kamnom</t>
  </si>
  <si>
    <t>obložena z opeko</t>
  </si>
  <si>
    <t>obložena s fasadnim ometom</t>
  </si>
  <si>
    <t>VODOVOD / delež</t>
  </si>
  <si>
    <t>napeljava mrzle vode</t>
  </si>
  <si>
    <t>napeljava tople vode</t>
  </si>
  <si>
    <t>ELEKTRIKA / delež</t>
  </si>
  <si>
    <t>napeljava električne energije</t>
  </si>
  <si>
    <t>OGREVANJE / delež</t>
  </si>
  <si>
    <t>centralno, elažno</t>
  </si>
  <si>
    <t>str 5</t>
  </si>
  <si>
    <t>V. RAZPREDELNICA ZA UGOTAVLJANJE TOČK GRADBENIH ELEMENTOV</t>
  </si>
  <si>
    <t>DRUGA OPREMA</t>
  </si>
  <si>
    <t>DRUGE K STANOVANJU PRIPADAJOČE POVRŠINE</t>
  </si>
  <si>
    <t>SKUPNE POVRŠINE</t>
  </si>
  <si>
    <t>ODBITNE TOČKE</t>
  </si>
  <si>
    <t>SKUPNO ŠTEVILO TOČK ZA GRADBENI DEL STANOVANJA</t>
  </si>
  <si>
    <t>sanitarni prostori ločeni od stanovanja</t>
  </si>
  <si>
    <t>mansardno, podstrešno stanovanje</t>
  </si>
  <si>
    <t>skupna soba</t>
  </si>
  <si>
    <t>sušilnica</t>
  </si>
  <si>
    <t>pralnica</t>
  </si>
  <si>
    <t>kolesarnica</t>
  </si>
  <si>
    <t>zaklonišče</t>
  </si>
  <si>
    <t>skupno zunanje parkirišče</t>
  </si>
  <si>
    <t>skupno parkirišče v garaži</t>
  </si>
  <si>
    <t>skupne sanitarije</t>
  </si>
  <si>
    <t>skupna kopalnica</t>
  </si>
  <si>
    <t>zunanje pokrito parkirišče</t>
  </si>
  <si>
    <t>zunanje nepokrito parkirišče</t>
  </si>
  <si>
    <t>atrij pri stanovanju</t>
  </si>
  <si>
    <t>protivlomne naprave</t>
  </si>
  <si>
    <t>ogrevanje</t>
  </si>
  <si>
    <t>vodovod</t>
  </si>
  <si>
    <t>klimatska naprava</t>
  </si>
  <si>
    <t>dvigalo</t>
  </si>
  <si>
    <t>str 4</t>
  </si>
  <si>
    <t>IV. TOČKOVANJE GRADBENEGA DELA STANOVANJA</t>
  </si>
  <si>
    <t>VRATA</t>
  </si>
  <si>
    <t>NOTRANJE STENE</t>
  </si>
  <si>
    <t>FASADA - izolacija</t>
  </si>
  <si>
    <t>INŠTALACIJE</t>
  </si>
  <si>
    <t>str 3</t>
  </si>
  <si>
    <t>prisilno prezračevanje</t>
  </si>
  <si>
    <t>domofon</t>
  </si>
  <si>
    <t>telekomunikacijski priključek</t>
  </si>
  <si>
    <t>skupna televizijska antena</t>
  </si>
  <si>
    <t>plinska napeljava</t>
  </si>
  <si>
    <t>elektrika</t>
  </si>
  <si>
    <t>centralno, etažno</t>
  </si>
  <si>
    <t>toplotna izolacija</t>
  </si>
  <si>
    <t>beljenje, tapete</t>
  </si>
  <si>
    <t>vrsta tlakov</t>
  </si>
  <si>
    <t>prostori</t>
  </si>
  <si>
    <t>prostori za osebno higieno</t>
  </si>
  <si>
    <t>drugi prostori</t>
  </si>
  <si>
    <t>prostori za pripravo    hrane</t>
  </si>
  <si>
    <t>prostori za bivanje in   spanje</t>
  </si>
  <si>
    <t>vrata lesena masivna</t>
  </si>
  <si>
    <t>vrata ostale izvedbe</t>
  </si>
  <si>
    <t>starost objekta (rekonstrukcije)</t>
  </si>
  <si>
    <t>okvir</t>
  </si>
  <si>
    <t>senčila</t>
  </si>
  <si>
    <t>navadna enojna zasteklitev</t>
  </si>
  <si>
    <t>navadna dvojna zasteklitev</t>
  </si>
  <si>
    <t>termo izolacijsko steklo</t>
  </si>
  <si>
    <t>ZAPISNIK O TOČKOVANJU STANOVANJA</t>
  </si>
  <si>
    <t>OBRAZEC TS</t>
  </si>
  <si>
    <t>I. SPLOŠNI PODATKI O STANOVANJU</t>
  </si>
  <si>
    <t>II. POVRŠINA STANOVANJA</t>
  </si>
  <si>
    <t>str 1</t>
  </si>
  <si>
    <t>III. VPLIV VELIKOSTI STANOVANJA NA VREDNOST</t>
  </si>
  <si>
    <t>str 2</t>
  </si>
  <si>
    <t>uporabna korigirana                                                                            neto tlorisna površina stanovanja</t>
  </si>
  <si>
    <t>vpliv velikosti stanovanja (korekcijski faktor - Kf)</t>
  </si>
  <si>
    <r>
      <t>nad 75 m</t>
    </r>
    <r>
      <rPr>
        <sz val="11"/>
        <color indexed="8"/>
        <rFont val="Calibri"/>
        <family val="2"/>
        <charset val="238"/>
      </rPr>
      <t>²</t>
    </r>
  </si>
  <si>
    <r>
      <t>do 30 m</t>
    </r>
    <r>
      <rPr>
        <sz val="11"/>
        <color indexed="8"/>
        <rFont val="Calibri"/>
        <family val="2"/>
        <charset val="238"/>
      </rPr>
      <t>²</t>
    </r>
  </si>
  <si>
    <r>
      <t>nad 30 m</t>
    </r>
    <r>
      <rPr>
        <sz val="11"/>
        <color indexed="8"/>
        <rFont val="Calibri"/>
        <family val="2"/>
        <charset val="238"/>
      </rPr>
      <t>² do 45 m²</t>
    </r>
  </si>
  <si>
    <r>
      <t>nad 45 m</t>
    </r>
    <r>
      <rPr>
        <sz val="11"/>
        <color indexed="8"/>
        <rFont val="Calibri"/>
        <family val="2"/>
        <charset val="238"/>
      </rPr>
      <t>² do 65 m²</t>
    </r>
  </si>
  <si>
    <r>
      <t>nad 65 m</t>
    </r>
    <r>
      <rPr>
        <sz val="11"/>
        <color indexed="8"/>
        <rFont val="Calibri"/>
        <family val="2"/>
        <charset val="238"/>
      </rPr>
      <t>² do 75 m²</t>
    </r>
  </si>
  <si>
    <t>P2</t>
  </si>
  <si>
    <t>skupaj      1 - 20</t>
  </si>
  <si>
    <t>P1</t>
  </si>
  <si>
    <t>S</t>
  </si>
  <si>
    <t>c)</t>
  </si>
  <si>
    <t>b)</t>
  </si>
  <si>
    <t>a)</t>
  </si>
  <si>
    <t>vrsta prostora</t>
  </si>
  <si>
    <t>dolžina (m)</t>
  </si>
  <si>
    <t>širina    (m)</t>
  </si>
  <si>
    <t>korekcijski    faktor</t>
  </si>
  <si>
    <t>dnevna soba</t>
  </si>
  <si>
    <t>1.pribitek / odbitek površine</t>
  </si>
  <si>
    <t>2.pribitek / odbitek površine</t>
  </si>
  <si>
    <t>3.pribitek / odbitek površine</t>
  </si>
  <si>
    <t>soba</t>
  </si>
  <si>
    <t>skupaj  1 - 5</t>
  </si>
  <si>
    <t>prostori za pripravo hrane, oseb.higieno,drugi prostori</t>
  </si>
  <si>
    <t>kuhinja</t>
  </si>
  <si>
    <t>shramba</t>
  </si>
  <si>
    <t>kopalnica</t>
  </si>
  <si>
    <t>WC v stanovanju</t>
  </si>
  <si>
    <t>predsoba</t>
  </si>
  <si>
    <t>garderoba</t>
  </si>
  <si>
    <t>skupaj  6 - 12</t>
  </si>
  <si>
    <t>pomožni prostori</t>
  </si>
  <si>
    <t>balkon, odprta terasa</t>
  </si>
  <si>
    <t>loža</t>
  </si>
  <si>
    <t>pokrita terasa ali balkon</t>
  </si>
  <si>
    <t>1.klet ali drvarnica v zid.obj.</t>
  </si>
  <si>
    <t>2.klet ali drvarnica v zid.obj.</t>
  </si>
  <si>
    <t>shramba izven stanovanja</t>
  </si>
  <si>
    <t>lesena drvarnica</t>
  </si>
  <si>
    <t>skupaj  13 - 19</t>
  </si>
  <si>
    <t>skupaj     1  -  19</t>
  </si>
  <si>
    <t>garaža v stavbi ali izven</t>
  </si>
  <si>
    <t>občina</t>
  </si>
  <si>
    <t>naselje</t>
  </si>
  <si>
    <t>ulica in hišna številka</t>
  </si>
  <si>
    <t>lastnik</t>
  </si>
  <si>
    <t>najemnik</t>
  </si>
  <si>
    <t>zemliškoknižni podatki</t>
  </si>
  <si>
    <t>o stanovanju</t>
  </si>
  <si>
    <t>pripadajoča klet 1          etaža</t>
  </si>
  <si>
    <t>pripadajoča klet 2          etaža</t>
  </si>
  <si>
    <t>pripadajoča garaža             etaža</t>
  </si>
  <si>
    <t>invalidsko stanovanje</t>
  </si>
  <si>
    <t>površina stanovanja po</t>
  </si>
  <si>
    <t>SIST ISO</t>
  </si>
  <si>
    <t>tlorisna površina stanovanja</t>
  </si>
  <si>
    <t>uporabna popravljena neto</t>
  </si>
  <si>
    <t>leto izgradnje</t>
  </si>
  <si>
    <t>lega stanovanja</t>
  </si>
  <si>
    <t>številka stanov.</t>
  </si>
  <si>
    <t>etaža stanovanja</t>
  </si>
  <si>
    <t>vpliv velikosti stan.</t>
  </si>
  <si>
    <t>ident.štev.stavbe</t>
  </si>
  <si>
    <t>št.dela stavbe (s)</t>
  </si>
  <si>
    <t>št.dela stavbe (K1)</t>
  </si>
  <si>
    <t>št.dela stavbe (K2)</t>
  </si>
  <si>
    <t>št.dela stavbe (G)</t>
  </si>
  <si>
    <t>( da / ne )</t>
  </si>
  <si>
    <t>štev.</t>
  </si>
  <si>
    <t>katastr.obč.</t>
  </si>
  <si>
    <t>parc.štev.</t>
  </si>
  <si>
    <r>
      <t>površina (m</t>
    </r>
    <r>
      <rPr>
        <b/>
        <sz val="11"/>
        <color indexed="8"/>
        <rFont val="Calibri"/>
        <family val="2"/>
        <charset val="238"/>
      </rPr>
      <t>²</t>
    </r>
    <r>
      <rPr>
        <b/>
        <sz val="8.8000000000000007"/>
        <color indexed="8"/>
        <rFont val="Arial"/>
        <family val="2"/>
        <charset val="238"/>
      </rPr>
      <t>)</t>
    </r>
  </si>
  <si>
    <r>
      <t>površina   (m</t>
    </r>
    <r>
      <rPr>
        <b/>
        <sz val="11"/>
        <color indexed="8"/>
        <rFont val="Calibri"/>
        <family val="2"/>
        <charset val="238"/>
      </rPr>
      <t>²</t>
    </r>
    <r>
      <rPr>
        <b/>
        <sz val="8.8000000000000007"/>
        <color indexed="8"/>
        <rFont val="Arial"/>
        <family val="2"/>
        <charset val="238"/>
      </rPr>
      <t>)</t>
    </r>
  </si>
  <si>
    <t>in spanje</t>
  </si>
  <si>
    <t>prostori za bivanje</t>
  </si>
  <si>
    <t>Ljubljana, dne:</t>
  </si>
  <si>
    <t>sobnost stanovanja : S=soba, G=garsonjera,1 ,1.5, 2, 2.5, 2+2=2 sobi+2 kabineta, 3, 3.5, 4, več</t>
  </si>
  <si>
    <t>individualne merilne naprave</t>
  </si>
  <si>
    <t>neizoliranost kletnega ali pritličnega stanovanja - vidna vlaga</t>
  </si>
  <si>
    <t>enota</t>
  </si>
  <si>
    <t>Informativni izračun mesečne najemnine znaša:</t>
  </si>
  <si>
    <t>kabelska televizija</t>
  </si>
  <si>
    <t>Vrednost stanovanja se ugotavlja z enačbo :   Št x Vt x Up x Kf x L + Št(o) x Vt</t>
  </si>
  <si>
    <t>keramika v sanitarijah do 1,5m višine</t>
  </si>
  <si>
    <t>keramika v sanitarijah nad 1,5m višine</t>
  </si>
  <si>
    <t>bojler (el., pl.) bojler (el., pl.)</t>
  </si>
  <si>
    <t xml:space="preserve">vnos točk </t>
  </si>
  <si>
    <t xml:space="preserve">Vnos točk tlaki - PRIPRAVA HRANE </t>
  </si>
  <si>
    <t xml:space="preserve">Vnos točk tlaki - HIGIJENA </t>
  </si>
  <si>
    <t>Vnos točk tlaki - BIVANJE</t>
  </si>
  <si>
    <t>Vnos točk tlaki - DRUGI</t>
  </si>
  <si>
    <t>Vnost točk</t>
  </si>
  <si>
    <t xml:space="preserve">pravilnik </t>
  </si>
  <si>
    <t>SKUPNO ŠT. TOČK ¸- OPREMA</t>
  </si>
  <si>
    <t>VNOS TOČK</t>
  </si>
  <si>
    <t>SUMA</t>
  </si>
  <si>
    <t>pravilnik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</si>
</sst>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#,##0.000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8.8000000000000007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8.8000000000000007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i/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2"/>
      <color indexed="8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8"/>
      <name val="Calibri"/>
      <family val="2"/>
      <charset val="238"/>
    </font>
    <font>
      <sz val="11"/>
      <name val="arial"/>
      <family val="2"/>
      <charset val="238"/>
    </font>
    <font>
      <b/>
      <sz val="12"/>
      <color indexed="8"/>
      <name val="Cambria"/>
      <family val="1"/>
      <charset val="238"/>
    </font>
    <font>
      <sz val="11"/>
      <color indexed="8"/>
      <name val="Cambria"/>
      <family val="1"/>
      <charset val="238"/>
    </font>
    <font>
      <sz val="11"/>
      <color indexed="8"/>
      <name val="Cambria"/>
      <family val="1"/>
      <charset val="238"/>
    </font>
    <font>
      <b/>
      <sz val="11"/>
      <color indexed="8"/>
      <name val="Cambria"/>
      <family val="1"/>
      <charset val="238"/>
    </font>
    <font>
      <sz val="11"/>
      <color indexed="10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0"/>
      <color indexed="8"/>
      <name val="Cambria"/>
      <family val="1"/>
      <charset val="238"/>
    </font>
    <font>
      <i/>
      <sz val="12"/>
      <color indexed="8"/>
      <name val="Cambria"/>
      <family val="1"/>
      <charset val="238"/>
    </font>
    <font>
      <b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6">
    <xf numFmtId="0" fontId="0" fillId="0" borderId="0" xfId="0"/>
    <xf numFmtId="0" fontId="5" fillId="0" borderId="0" xfId="0" applyFont="1"/>
    <xf numFmtId="0" fontId="5" fillId="0" borderId="1" xfId="0" applyFont="1" applyBorder="1"/>
    <xf numFmtId="0" fontId="6" fillId="0" borderId="0" xfId="0" applyFont="1" applyAlignment="1">
      <alignment horizontal="right"/>
    </xf>
    <xf numFmtId="0" fontId="7" fillId="0" borderId="1" xfId="0" applyFont="1" applyBorder="1"/>
    <xf numFmtId="0" fontId="8" fillId="0" borderId="0" xfId="0" applyFont="1"/>
    <xf numFmtId="0" fontId="9" fillId="0" borderId="0" xfId="0" applyFont="1"/>
    <xf numFmtId="0" fontId="9" fillId="0" borderId="1" xfId="0" applyFont="1" applyBorder="1"/>
    <xf numFmtId="0" fontId="11" fillId="0" borderId="0" xfId="0" applyFont="1"/>
    <xf numFmtId="0" fontId="5" fillId="0" borderId="2" xfId="0" applyFont="1" applyBorder="1" applyAlignment="1">
      <alignment horizontal="left"/>
    </xf>
    <xf numFmtId="0" fontId="9" fillId="0" borderId="0" xfId="0" applyFont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 wrapText="1"/>
    </xf>
    <xf numFmtId="0" fontId="9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7" fillId="0" borderId="4" xfId="0" applyFont="1" applyBorder="1"/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12" fillId="0" borderId="1" xfId="0" applyFont="1" applyBorder="1"/>
    <xf numFmtId="166" fontId="7" fillId="0" borderId="3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" fontId="5" fillId="0" borderId="1" xfId="0" applyNumberFormat="1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8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5" fillId="0" borderId="6" xfId="0" applyFont="1" applyBorder="1" applyAlignment="1"/>
    <xf numFmtId="165" fontId="5" fillId="0" borderId="6" xfId="0" applyNumberFormat="1" applyFont="1" applyBorder="1" applyAlignment="1"/>
    <xf numFmtId="1" fontId="5" fillId="0" borderId="6" xfId="0" applyNumberFormat="1" applyFont="1" applyBorder="1" applyAlignment="1"/>
    <xf numFmtId="0" fontId="5" fillId="0" borderId="9" xfId="0" applyFont="1" applyBorder="1" applyAlignment="1"/>
    <xf numFmtId="0" fontId="9" fillId="0" borderId="0" xfId="0" applyFont="1" applyProtection="1"/>
    <xf numFmtId="0" fontId="5" fillId="0" borderId="0" xfId="0" applyFont="1" applyProtection="1"/>
    <xf numFmtId="0" fontId="5" fillId="0" borderId="0" xfId="0" applyFont="1" applyBorder="1" applyAlignment="1">
      <alignment horizontal="left"/>
    </xf>
    <xf numFmtId="0" fontId="16" fillId="0" borderId="0" xfId="0" applyFont="1" applyProtection="1"/>
    <xf numFmtId="0" fontId="17" fillId="0" borderId="0" xfId="0" applyFont="1" applyProtection="1"/>
    <xf numFmtId="0" fontId="17" fillId="0" borderId="0" xfId="0" applyFont="1" applyAlignment="1" applyProtection="1">
      <alignment horizontal="center"/>
    </xf>
    <xf numFmtId="0" fontId="18" fillId="0" borderId="0" xfId="0" applyFont="1" applyProtection="1"/>
    <xf numFmtId="0" fontId="18" fillId="0" borderId="1" xfId="0" applyFont="1" applyBorder="1" applyProtection="1"/>
    <xf numFmtId="0" fontId="18" fillId="0" borderId="1" xfId="0" applyFont="1" applyBorder="1" applyAlignment="1" applyProtection="1">
      <alignment horizontal="center"/>
    </xf>
    <xf numFmtId="0" fontId="19" fillId="0" borderId="0" xfId="0" applyFont="1" applyProtection="1"/>
    <xf numFmtId="0" fontId="19" fillId="0" borderId="1" xfId="0" applyFont="1" applyBorder="1" applyProtection="1"/>
    <xf numFmtId="0" fontId="17" fillId="0" borderId="1" xfId="0" applyFont="1" applyBorder="1" applyAlignment="1" applyProtection="1">
      <alignment horizontal="center"/>
    </xf>
    <xf numFmtId="0" fontId="20" fillId="0" borderId="0" xfId="0" applyFont="1" applyAlignment="1" applyProtection="1">
      <alignment horizontal="center"/>
    </xf>
    <xf numFmtId="0" fontId="21" fillId="0" borderId="1" xfId="0" applyFont="1" applyBorder="1" applyProtection="1"/>
    <xf numFmtId="0" fontId="21" fillId="0" borderId="0" xfId="0" applyFont="1" applyProtection="1"/>
    <xf numFmtId="0" fontId="22" fillId="0" borderId="1" xfId="0" applyFont="1" applyBorder="1" applyProtection="1"/>
    <xf numFmtId="0" fontId="23" fillId="0" borderId="0" xfId="0" applyFont="1" applyAlignment="1" applyProtection="1">
      <alignment horizontal="right"/>
    </xf>
    <xf numFmtId="0" fontId="8" fillId="0" borderId="0" xfId="0" applyFont="1" applyProtection="1"/>
    <xf numFmtId="0" fontId="5" fillId="0" borderId="1" xfId="0" applyFont="1" applyBorder="1" applyProtection="1"/>
    <xf numFmtId="4" fontId="5" fillId="0" borderId="1" xfId="0" applyNumberFormat="1" applyFont="1" applyBorder="1" applyAlignment="1" applyProtection="1">
      <alignment horizontal="center"/>
    </xf>
    <xf numFmtId="1" fontId="5" fillId="0" borderId="1" xfId="0" quotePrefix="1" applyNumberFormat="1" applyFont="1" applyBorder="1" applyAlignment="1">
      <alignment horizontal="center"/>
    </xf>
    <xf numFmtId="4" fontId="5" fillId="0" borderId="0" xfId="0" applyNumberFormat="1" applyFont="1" applyAlignment="1" applyProtection="1">
      <alignment horizontal="center"/>
    </xf>
    <xf numFmtId="4" fontId="6" fillId="0" borderId="0" xfId="0" applyNumberFormat="1" applyFont="1" applyAlignment="1" applyProtection="1">
      <alignment horizontal="right"/>
    </xf>
    <xf numFmtId="0" fontId="12" fillId="0" borderId="1" xfId="0" applyFont="1" applyBorder="1" applyProtection="1"/>
    <xf numFmtId="4" fontId="9" fillId="0" borderId="1" xfId="0" applyNumberFormat="1" applyFont="1" applyBorder="1" applyAlignment="1" applyProtection="1">
      <alignment horizontal="center"/>
    </xf>
    <xf numFmtId="0" fontId="9" fillId="0" borderId="1" xfId="0" applyFont="1" applyBorder="1" applyProtection="1"/>
    <xf numFmtId="0" fontId="7" fillId="2" borderId="5" xfId="0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horizontal="left"/>
    </xf>
    <xf numFmtId="0" fontId="9" fillId="0" borderId="0" xfId="0" applyFont="1" applyFill="1" applyAlignment="1">
      <alignment horizontal="right"/>
    </xf>
    <xf numFmtId="0" fontId="5" fillId="0" borderId="0" xfId="0" applyFont="1" applyFill="1"/>
    <xf numFmtId="2" fontId="5" fillId="0" borderId="0" xfId="0" applyNumberFormat="1" applyFont="1" applyFill="1"/>
    <xf numFmtId="0" fontId="11" fillId="0" borderId="0" xfId="0" applyFont="1" applyFill="1" applyAlignment="1">
      <alignment horizontal="right"/>
    </xf>
    <xf numFmtId="0" fontId="5" fillId="3" borderId="0" xfId="0" applyFont="1" applyFill="1" applyAlignment="1" applyProtection="1">
      <alignment horizontal="center"/>
      <protection locked="0"/>
    </xf>
    <xf numFmtId="0" fontId="0" fillId="0" borderId="0" xfId="0" applyFill="1"/>
    <xf numFmtId="0" fontId="5" fillId="2" borderId="0" xfId="0" applyFont="1" applyFill="1" applyProtection="1"/>
    <xf numFmtId="2" fontId="5" fillId="2" borderId="0" xfId="0" applyNumberFormat="1" applyFont="1" applyFill="1" applyAlignment="1" applyProtection="1">
      <alignment horizontal="center"/>
    </xf>
    <xf numFmtId="0" fontId="9" fillId="2" borderId="0" xfId="0" applyFont="1" applyFill="1" applyProtection="1"/>
    <xf numFmtId="1" fontId="5" fillId="2" borderId="0" xfId="0" applyNumberFormat="1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2" fontId="5" fillId="2" borderId="0" xfId="0" applyNumberFormat="1" applyFont="1" applyFill="1" applyProtection="1"/>
    <xf numFmtId="0" fontId="5" fillId="2" borderId="0" xfId="0" applyFont="1" applyFill="1"/>
    <xf numFmtId="2" fontId="5" fillId="2" borderId="0" xfId="0" applyNumberFormat="1" applyFont="1" applyFill="1"/>
    <xf numFmtId="0" fontId="9" fillId="2" borderId="0" xfId="0" applyFont="1" applyFill="1"/>
    <xf numFmtId="0" fontId="9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2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4" fontId="5" fillId="3" borderId="1" xfId="0" applyNumberFormat="1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left"/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0" fontId="7" fillId="3" borderId="13" xfId="0" applyFont="1" applyFill="1" applyBorder="1" applyAlignment="1" applyProtection="1">
      <alignment horizontal="left"/>
      <protection locked="0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164" fontId="5" fillId="2" borderId="1" xfId="0" applyNumberFormat="1" applyFont="1" applyFill="1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164" fontId="5" fillId="0" borderId="1" xfId="0" applyNumberFormat="1" applyFont="1" applyFill="1" applyBorder="1" applyAlignment="1" applyProtection="1">
      <alignment horizontal="center"/>
    </xf>
    <xf numFmtId="1" fontId="5" fillId="0" borderId="1" xfId="0" applyNumberFormat="1" applyFont="1" applyFill="1" applyBorder="1" applyProtection="1"/>
    <xf numFmtId="0" fontId="3" fillId="0" borderId="0" xfId="0" applyFont="1" applyFill="1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14" fontId="5" fillId="3" borderId="12" xfId="0" applyNumberFormat="1" applyFont="1" applyFill="1" applyBorder="1" applyProtection="1">
      <protection locked="0"/>
    </xf>
    <xf numFmtId="14" fontId="15" fillId="3" borderId="0" xfId="0" applyNumberFormat="1" applyFont="1" applyFill="1" applyAlignment="1" applyProtection="1">
      <alignment horizontal="left"/>
      <protection locked="0"/>
    </xf>
    <xf numFmtId="0" fontId="15" fillId="0" borderId="0" xfId="0" applyFont="1" applyFill="1"/>
    <xf numFmtId="0" fontId="24" fillId="4" borderId="0" xfId="0" applyFont="1" applyFill="1"/>
    <xf numFmtId="0" fontId="15" fillId="4" borderId="0" xfId="0" applyFont="1" applyFill="1"/>
    <xf numFmtId="0" fontId="15" fillId="4" borderId="0" xfId="0" applyFont="1" applyFill="1" applyAlignment="1">
      <alignment horizontal="center"/>
    </xf>
    <xf numFmtId="0" fontId="5" fillId="4" borderId="0" xfId="0" applyFont="1" applyFill="1"/>
    <xf numFmtId="0" fontId="9" fillId="4" borderId="0" xfId="0" applyFont="1" applyFill="1" applyAlignment="1">
      <alignment horizontal="right"/>
    </xf>
    <xf numFmtId="0" fontId="5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4" fontId="5" fillId="0" borderId="1" xfId="0" applyNumberFormat="1" applyFont="1" applyBorder="1" applyAlignment="1" applyProtection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4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7" fillId="0" borderId="14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1" xfId="0" applyFont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left"/>
      <protection locked="0"/>
    </xf>
    <xf numFmtId="0" fontId="9" fillId="0" borderId="13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5" fillId="2" borderId="1" xfId="0" applyFont="1" applyFill="1" applyBorder="1" applyAlignment="1" applyProtection="1">
      <alignment horizontal="left"/>
    </xf>
    <xf numFmtId="0" fontId="10" fillId="3" borderId="1" xfId="0" applyFont="1" applyFill="1" applyBorder="1" applyAlignment="1">
      <alignment horizontal="center" vertical="top" wrapText="1"/>
    </xf>
    <xf numFmtId="2" fontId="10" fillId="2" borderId="1" xfId="0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5" fillId="2" borderId="13" xfId="0" applyFont="1" applyFill="1" applyBorder="1" applyAlignment="1" applyProtection="1">
      <alignment horizontal="left"/>
    </xf>
    <xf numFmtId="0" fontId="5" fillId="2" borderId="5" xfId="0" applyFont="1" applyFill="1" applyBorder="1" applyAlignment="1" applyProtection="1">
      <alignment horizontal="left"/>
    </xf>
    <xf numFmtId="0" fontId="5" fillId="2" borderId="6" xfId="0" applyFont="1" applyFill="1" applyBorder="1" applyAlignment="1" applyProtection="1">
      <alignment horizontal="left"/>
    </xf>
    <xf numFmtId="0" fontId="5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9" fillId="0" borderId="1" xfId="0" applyFont="1" applyBorder="1" applyAlignment="1" applyProtection="1">
      <alignment horizontal="center" wrapText="1"/>
    </xf>
    <xf numFmtId="0" fontId="19" fillId="0" borderId="1" xfId="0" applyFont="1" applyBorder="1" applyAlignment="1" applyProtection="1">
      <alignment horizontal="left" vertical="top" wrapText="1"/>
    </xf>
    <xf numFmtId="2" fontId="5" fillId="0" borderId="13" xfId="0" applyNumberFormat="1" applyFont="1" applyFill="1" applyBorder="1" applyAlignment="1">
      <alignment horizontal="center"/>
    </xf>
    <xf numFmtId="2" fontId="5" fillId="0" borderId="5" xfId="0" applyNumberFormat="1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/>
    </xf>
    <xf numFmtId="0" fontId="9" fillId="0" borderId="3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left" wrapText="1"/>
    </xf>
    <xf numFmtId="0" fontId="5" fillId="0" borderId="4" xfId="0" applyFont="1" applyBorder="1" applyAlignment="1" applyProtection="1">
      <alignment horizontal="left" wrapText="1"/>
    </xf>
    <xf numFmtId="2" fontId="0" fillId="0" borderId="0" xfId="0" applyNumberFormat="1" applyFill="1" applyAlignment="1"/>
    <xf numFmtId="0" fontId="0" fillId="0" borderId="0" xfId="0" applyFill="1" applyAlignment="1"/>
    <xf numFmtId="0" fontId="0" fillId="0" borderId="16" xfId="0" applyFill="1" applyBorder="1" applyAlignment="1"/>
    <xf numFmtId="0" fontId="5" fillId="0" borderId="9" xfId="0" applyFont="1" applyBorder="1" applyAlignment="1">
      <alignment horizontal="right"/>
    </xf>
    <xf numFmtId="0" fontId="5" fillId="0" borderId="9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" fontId="5" fillId="0" borderId="13" xfId="0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165" fontId="5" fillId="0" borderId="13" xfId="0" applyNumberFormat="1" applyFont="1" applyBorder="1" applyAlignment="1">
      <alignment horizontal="center"/>
    </xf>
    <xf numFmtId="165" fontId="5" fillId="0" borderId="5" xfId="0" applyNumberFormat="1" applyFont="1" applyBorder="1" applyAlignment="1">
      <alignment horizontal="center"/>
    </xf>
    <xf numFmtId="4" fontId="5" fillId="0" borderId="13" xfId="0" applyNumberFormat="1" applyFont="1" applyBorder="1" applyAlignment="1">
      <alignment horizontal="center"/>
    </xf>
    <xf numFmtId="4" fontId="5" fillId="0" borderId="5" xfId="0" applyNumberFormat="1" applyFont="1" applyBorder="1" applyAlignment="1">
      <alignment horizontal="center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7"/>
  <sheetViews>
    <sheetView showZeros="0" zoomScale="80" zoomScaleNormal="80" zoomScaleSheetLayoutView="80" workbookViewId="0">
      <selection activeCell="D105" sqref="D105"/>
    </sheetView>
  </sheetViews>
  <sheetFormatPr defaultRowHeight="14.25" x14ac:dyDescent="0.2"/>
  <cols>
    <col min="1" max="1" width="4.42578125" style="1" customWidth="1"/>
    <col min="2" max="2" width="28.42578125" style="1" customWidth="1"/>
    <col min="3" max="4" width="11" style="1" customWidth="1"/>
    <col min="5" max="5" width="10" style="1" customWidth="1"/>
    <col min="6" max="6" width="17.85546875" style="1" customWidth="1"/>
    <col min="7" max="7" width="13.5703125" style="1" customWidth="1"/>
    <col min="8" max="16384" width="9.140625" style="1"/>
  </cols>
  <sheetData>
    <row r="1" spans="1:7" x14ac:dyDescent="0.2">
      <c r="G1" s="1" t="s">
        <v>137</v>
      </c>
    </row>
    <row r="2" spans="1:7" ht="18" x14ac:dyDescent="0.25">
      <c r="A2" s="114" t="s">
        <v>136</v>
      </c>
      <c r="B2" s="114"/>
      <c r="C2" s="114"/>
      <c r="D2" s="114"/>
      <c r="E2" s="114"/>
      <c r="F2" s="114"/>
      <c r="G2" s="114"/>
    </row>
    <row r="4" spans="1:7" ht="15" x14ac:dyDescent="0.25">
      <c r="A4" s="6" t="s">
        <v>138</v>
      </c>
    </row>
    <row r="5" spans="1:7" x14ac:dyDescent="0.2">
      <c r="A5" s="109" t="s">
        <v>186</v>
      </c>
      <c r="B5" s="110"/>
      <c r="C5" s="85"/>
      <c r="D5" s="59"/>
      <c r="E5" s="15"/>
      <c r="F5" s="16" t="s">
        <v>201</v>
      </c>
      <c r="G5" s="84"/>
    </row>
    <row r="6" spans="1:7" x14ac:dyDescent="0.2">
      <c r="A6" s="109" t="s">
        <v>187</v>
      </c>
      <c r="B6" s="110"/>
      <c r="C6" s="85"/>
      <c r="D6" s="14"/>
      <c r="E6" s="15"/>
      <c r="F6" s="16" t="s">
        <v>202</v>
      </c>
      <c r="G6" s="84"/>
    </row>
    <row r="7" spans="1:7" x14ac:dyDescent="0.2">
      <c r="A7" s="109" t="s">
        <v>188</v>
      </c>
      <c r="B7" s="110"/>
      <c r="C7" s="85"/>
      <c r="D7" s="14"/>
      <c r="E7" s="15"/>
      <c r="F7" s="16" t="s">
        <v>203</v>
      </c>
      <c r="G7" s="84"/>
    </row>
    <row r="8" spans="1:7" x14ac:dyDescent="0.2">
      <c r="A8" s="109" t="s">
        <v>189</v>
      </c>
      <c r="B8" s="110"/>
      <c r="C8" s="85"/>
      <c r="D8" s="14"/>
      <c r="E8" s="15"/>
      <c r="F8" s="16" t="s">
        <v>204</v>
      </c>
      <c r="G8" s="84"/>
    </row>
    <row r="9" spans="1:7" x14ac:dyDescent="0.2">
      <c r="A9" s="109" t="s">
        <v>190</v>
      </c>
      <c r="B9" s="110"/>
      <c r="C9" s="85"/>
      <c r="D9" s="14"/>
      <c r="E9" s="15"/>
      <c r="F9" s="17" t="s">
        <v>205</v>
      </c>
      <c r="G9" s="22">
        <f>IF(G109&lt;30,F119,IF(G114&lt;45,F120,IF(G114&lt;65,F121,IF(G114&lt;75,F122,F123))))</f>
        <v>1.0569999999999999</v>
      </c>
    </row>
    <row r="10" spans="1:7" x14ac:dyDescent="0.2">
      <c r="A10" s="111" t="s">
        <v>191</v>
      </c>
      <c r="B10" s="112"/>
      <c r="C10" s="18" t="s">
        <v>213</v>
      </c>
      <c r="D10" s="113"/>
      <c r="E10" s="113"/>
      <c r="F10" s="4" t="s">
        <v>206</v>
      </c>
      <c r="G10" s="84"/>
    </row>
    <row r="11" spans="1:7" x14ac:dyDescent="0.2">
      <c r="A11" s="119" t="s">
        <v>192</v>
      </c>
      <c r="B11" s="120"/>
      <c r="C11" s="4" t="s">
        <v>214</v>
      </c>
      <c r="D11" s="123"/>
      <c r="E11" s="123"/>
      <c r="F11" s="4" t="s">
        <v>207</v>
      </c>
      <c r="G11" s="84"/>
    </row>
    <row r="12" spans="1:7" x14ac:dyDescent="0.2">
      <c r="A12" s="109" t="s">
        <v>193</v>
      </c>
      <c r="B12" s="109"/>
      <c r="C12" s="83"/>
      <c r="D12" s="19" t="s">
        <v>212</v>
      </c>
      <c r="E12" s="83"/>
      <c r="F12" s="19" t="s">
        <v>208</v>
      </c>
      <c r="G12" s="84"/>
    </row>
    <row r="13" spans="1:7" x14ac:dyDescent="0.2">
      <c r="A13" s="109" t="s">
        <v>194</v>
      </c>
      <c r="B13" s="109"/>
      <c r="C13" s="83"/>
      <c r="D13" s="19" t="s">
        <v>212</v>
      </c>
      <c r="E13" s="83"/>
      <c r="F13" s="19" t="s">
        <v>209</v>
      </c>
      <c r="G13" s="84"/>
    </row>
    <row r="14" spans="1:7" x14ac:dyDescent="0.2">
      <c r="A14" s="109" t="s">
        <v>195</v>
      </c>
      <c r="B14" s="109"/>
      <c r="C14" s="83"/>
      <c r="D14" s="19" t="s">
        <v>212</v>
      </c>
      <c r="E14" s="83"/>
      <c r="F14" s="19" t="s">
        <v>210</v>
      </c>
      <c r="G14" s="84"/>
    </row>
    <row r="15" spans="1:7" x14ac:dyDescent="0.2">
      <c r="A15" s="109" t="s">
        <v>196</v>
      </c>
      <c r="B15" s="109"/>
      <c r="C15" s="124"/>
      <c r="D15" s="124"/>
      <c r="E15" s="124"/>
      <c r="F15" s="20" t="s">
        <v>211</v>
      </c>
      <c r="G15" s="84"/>
    </row>
    <row r="16" spans="1:7" x14ac:dyDescent="0.2">
      <c r="A16" s="110" t="s">
        <v>220</v>
      </c>
      <c r="B16" s="121"/>
      <c r="C16" s="121"/>
      <c r="D16" s="121"/>
      <c r="E16" s="121"/>
      <c r="F16" s="122"/>
      <c r="G16" s="84"/>
    </row>
    <row r="18" spans="1:7" ht="15" x14ac:dyDescent="0.25">
      <c r="A18" s="6" t="s">
        <v>139</v>
      </c>
    </row>
    <row r="19" spans="1:7" ht="15" x14ac:dyDescent="0.25">
      <c r="A19" s="106"/>
      <c r="B19" s="125"/>
      <c r="C19" s="115" t="s">
        <v>197</v>
      </c>
      <c r="D19" s="126"/>
      <c r="E19" s="116"/>
      <c r="F19" s="115" t="s">
        <v>200</v>
      </c>
      <c r="G19" s="116"/>
    </row>
    <row r="20" spans="1:7" ht="15" x14ac:dyDescent="0.25">
      <c r="A20" s="106"/>
      <c r="B20" s="125"/>
      <c r="C20" s="117" t="s">
        <v>198</v>
      </c>
      <c r="D20" s="127"/>
      <c r="E20" s="118"/>
      <c r="F20" s="117" t="s">
        <v>199</v>
      </c>
      <c r="G20" s="118"/>
    </row>
    <row r="21" spans="1:7" x14ac:dyDescent="0.2">
      <c r="A21" s="106" t="s">
        <v>157</v>
      </c>
      <c r="B21" s="106"/>
      <c r="C21" s="103" t="s">
        <v>158</v>
      </c>
      <c r="D21" s="103" t="s">
        <v>159</v>
      </c>
      <c r="E21" s="103" t="s">
        <v>215</v>
      </c>
      <c r="F21" s="103" t="s">
        <v>160</v>
      </c>
      <c r="G21" s="103" t="s">
        <v>216</v>
      </c>
    </row>
    <row r="22" spans="1:7" x14ac:dyDescent="0.2">
      <c r="A22" s="106"/>
      <c r="B22" s="106"/>
      <c r="C22" s="105"/>
      <c r="D22" s="105"/>
      <c r="E22" s="105"/>
      <c r="F22" s="105"/>
      <c r="G22" s="105"/>
    </row>
    <row r="23" spans="1:7" ht="14.25" customHeight="1" x14ac:dyDescent="0.25">
      <c r="A23" s="101" t="s">
        <v>156</v>
      </c>
      <c r="B23" s="12" t="s">
        <v>218</v>
      </c>
      <c r="C23" s="101"/>
      <c r="D23" s="101"/>
      <c r="E23" s="101"/>
      <c r="F23" s="101"/>
      <c r="G23" s="101"/>
    </row>
    <row r="24" spans="1:7" ht="14.25" customHeight="1" x14ac:dyDescent="0.25">
      <c r="A24" s="101"/>
      <c r="B24" s="13" t="s">
        <v>217</v>
      </c>
      <c r="C24" s="101"/>
      <c r="D24" s="101"/>
      <c r="E24" s="101"/>
      <c r="F24" s="101"/>
      <c r="G24" s="101"/>
    </row>
    <row r="25" spans="1:7" ht="15" x14ac:dyDescent="0.25">
      <c r="A25" s="2">
        <v>1</v>
      </c>
      <c r="B25" s="7" t="s">
        <v>161</v>
      </c>
      <c r="C25" s="82"/>
      <c r="D25" s="82"/>
      <c r="E25" s="11">
        <f>ROUND(C25*D25,2)</f>
        <v>0</v>
      </c>
      <c r="F25" s="11">
        <v>1</v>
      </c>
      <c r="G25" s="11">
        <f>ROUND(SUM(E25:E28)*(F25),2)</f>
        <v>0</v>
      </c>
    </row>
    <row r="26" spans="1:7" x14ac:dyDescent="0.2">
      <c r="A26" s="2"/>
      <c r="B26" s="2" t="s">
        <v>162</v>
      </c>
      <c r="C26" s="82"/>
      <c r="D26" s="82"/>
      <c r="E26" s="11">
        <f t="shared" ref="E26:E44" si="0">ROUND(C26*D26,2)</f>
        <v>0</v>
      </c>
      <c r="F26" s="11"/>
      <c r="G26" s="11"/>
    </row>
    <row r="27" spans="1:7" x14ac:dyDescent="0.2">
      <c r="A27" s="2"/>
      <c r="B27" s="2" t="s">
        <v>163</v>
      </c>
      <c r="C27" s="82"/>
      <c r="D27" s="82"/>
      <c r="E27" s="11">
        <f t="shared" si="0"/>
        <v>0</v>
      </c>
      <c r="F27" s="11"/>
      <c r="G27" s="11"/>
    </row>
    <row r="28" spans="1:7" x14ac:dyDescent="0.2">
      <c r="A28" s="2"/>
      <c r="B28" s="2" t="s">
        <v>164</v>
      </c>
      <c r="C28" s="82"/>
      <c r="D28" s="82"/>
      <c r="E28" s="11">
        <f t="shared" si="0"/>
        <v>0</v>
      </c>
      <c r="F28" s="11"/>
      <c r="G28" s="11"/>
    </row>
    <row r="29" spans="1:7" ht="15" x14ac:dyDescent="0.25">
      <c r="A29" s="2">
        <v>2</v>
      </c>
      <c r="B29" s="7" t="s">
        <v>165</v>
      </c>
      <c r="C29" s="82"/>
      <c r="D29" s="82"/>
      <c r="E29" s="11">
        <f t="shared" si="0"/>
        <v>0</v>
      </c>
      <c r="F29" s="11">
        <v>1</v>
      </c>
      <c r="G29" s="11">
        <f>ROUND(SUM(E29:E32)*(F29),2)</f>
        <v>0</v>
      </c>
    </row>
    <row r="30" spans="1:7" x14ac:dyDescent="0.2">
      <c r="A30" s="2"/>
      <c r="B30" s="2" t="s">
        <v>162</v>
      </c>
      <c r="C30" s="82"/>
      <c r="D30" s="82"/>
      <c r="E30" s="11">
        <f t="shared" si="0"/>
        <v>0</v>
      </c>
      <c r="F30" s="11"/>
      <c r="G30" s="11"/>
    </row>
    <row r="31" spans="1:7" x14ac:dyDescent="0.2">
      <c r="A31" s="2"/>
      <c r="B31" s="2" t="s">
        <v>163</v>
      </c>
      <c r="C31" s="82"/>
      <c r="D31" s="82"/>
      <c r="E31" s="11">
        <f t="shared" si="0"/>
        <v>0</v>
      </c>
      <c r="F31" s="11"/>
      <c r="G31" s="11"/>
    </row>
    <row r="32" spans="1:7" x14ac:dyDescent="0.2">
      <c r="A32" s="2"/>
      <c r="B32" s="2" t="s">
        <v>164</v>
      </c>
      <c r="C32" s="82"/>
      <c r="D32" s="82"/>
      <c r="E32" s="11">
        <f t="shared" si="0"/>
        <v>0</v>
      </c>
      <c r="F32" s="11"/>
      <c r="G32" s="11"/>
    </row>
    <row r="33" spans="1:7" ht="15" x14ac:dyDescent="0.25">
      <c r="A33" s="2">
        <v>3</v>
      </c>
      <c r="B33" s="7" t="s">
        <v>165</v>
      </c>
      <c r="C33" s="82"/>
      <c r="D33" s="82"/>
      <c r="E33" s="11">
        <f t="shared" si="0"/>
        <v>0</v>
      </c>
      <c r="F33" s="11">
        <v>1</v>
      </c>
      <c r="G33" s="11">
        <f>ROUND(SUM(E33:E36)*(F33),2)</f>
        <v>0</v>
      </c>
    </row>
    <row r="34" spans="1:7" x14ac:dyDescent="0.2">
      <c r="A34" s="2"/>
      <c r="B34" s="2" t="s">
        <v>162</v>
      </c>
      <c r="C34" s="82"/>
      <c r="D34" s="82"/>
      <c r="E34" s="11">
        <f t="shared" si="0"/>
        <v>0</v>
      </c>
      <c r="F34" s="11"/>
      <c r="G34" s="11"/>
    </row>
    <row r="35" spans="1:7" x14ac:dyDescent="0.2">
      <c r="A35" s="2"/>
      <c r="B35" s="2" t="s">
        <v>163</v>
      </c>
      <c r="C35" s="82"/>
      <c r="D35" s="82"/>
      <c r="E35" s="11">
        <f t="shared" si="0"/>
        <v>0</v>
      </c>
      <c r="F35" s="11"/>
      <c r="G35" s="11"/>
    </row>
    <row r="36" spans="1:7" x14ac:dyDescent="0.2">
      <c r="A36" s="2"/>
      <c r="B36" s="2" t="s">
        <v>164</v>
      </c>
      <c r="C36" s="82"/>
      <c r="D36" s="82"/>
      <c r="E36" s="11">
        <f t="shared" si="0"/>
        <v>0</v>
      </c>
      <c r="F36" s="11"/>
      <c r="G36" s="11"/>
    </row>
    <row r="37" spans="1:7" ht="15" x14ac:dyDescent="0.25">
      <c r="A37" s="2">
        <v>4</v>
      </c>
      <c r="B37" s="7" t="s">
        <v>165</v>
      </c>
      <c r="C37" s="82"/>
      <c r="D37" s="82"/>
      <c r="E37" s="11">
        <f t="shared" si="0"/>
        <v>0</v>
      </c>
      <c r="F37" s="11">
        <v>1</v>
      </c>
      <c r="G37" s="11">
        <f>ROUND(SUM(E37:E40)*(F37),2)</f>
        <v>0</v>
      </c>
    </row>
    <row r="38" spans="1:7" x14ac:dyDescent="0.2">
      <c r="A38" s="2"/>
      <c r="B38" s="2" t="s">
        <v>162</v>
      </c>
      <c r="C38" s="82"/>
      <c r="D38" s="82"/>
      <c r="E38" s="11">
        <f t="shared" si="0"/>
        <v>0</v>
      </c>
      <c r="F38" s="11"/>
      <c r="G38" s="11"/>
    </row>
    <row r="39" spans="1:7" x14ac:dyDescent="0.2">
      <c r="A39" s="2"/>
      <c r="B39" s="2" t="s">
        <v>163</v>
      </c>
      <c r="C39" s="82"/>
      <c r="D39" s="82"/>
      <c r="E39" s="11">
        <f t="shared" si="0"/>
        <v>0</v>
      </c>
      <c r="F39" s="11"/>
      <c r="G39" s="11"/>
    </row>
    <row r="40" spans="1:7" x14ac:dyDescent="0.2">
      <c r="A40" s="2"/>
      <c r="B40" s="2" t="s">
        <v>164</v>
      </c>
      <c r="C40" s="82"/>
      <c r="D40" s="82"/>
      <c r="E40" s="11">
        <f t="shared" si="0"/>
        <v>0</v>
      </c>
      <c r="F40" s="11"/>
      <c r="G40" s="11"/>
    </row>
    <row r="41" spans="1:7" ht="15" x14ac:dyDescent="0.25">
      <c r="A41" s="2">
        <v>5</v>
      </c>
      <c r="B41" s="7" t="s">
        <v>165</v>
      </c>
      <c r="C41" s="82"/>
      <c r="D41" s="82"/>
      <c r="E41" s="11">
        <f t="shared" si="0"/>
        <v>0</v>
      </c>
      <c r="F41" s="11">
        <v>1</v>
      </c>
      <c r="G41" s="11">
        <f>ROUND(SUM(E41:E44)*(F41),2)</f>
        <v>0</v>
      </c>
    </row>
    <row r="42" spans="1:7" x14ac:dyDescent="0.2">
      <c r="A42" s="2"/>
      <c r="B42" s="2" t="s">
        <v>162</v>
      </c>
      <c r="C42" s="82"/>
      <c r="D42" s="82"/>
      <c r="E42" s="11">
        <f t="shared" si="0"/>
        <v>0</v>
      </c>
      <c r="F42" s="11"/>
      <c r="G42" s="11"/>
    </row>
    <row r="43" spans="1:7" x14ac:dyDescent="0.2">
      <c r="A43" s="2"/>
      <c r="B43" s="2" t="s">
        <v>163</v>
      </c>
      <c r="C43" s="82"/>
      <c r="D43" s="82"/>
      <c r="E43" s="11">
        <f t="shared" si="0"/>
        <v>0</v>
      </c>
      <c r="F43" s="11"/>
      <c r="G43" s="11"/>
    </row>
    <row r="44" spans="1:7" x14ac:dyDescent="0.2">
      <c r="A44" s="2"/>
      <c r="B44" s="2" t="s">
        <v>164</v>
      </c>
      <c r="C44" s="82"/>
      <c r="D44" s="82"/>
      <c r="E44" s="11">
        <f t="shared" si="0"/>
        <v>0</v>
      </c>
      <c r="F44" s="11"/>
      <c r="G44" s="11"/>
    </row>
    <row r="45" spans="1:7" ht="15" x14ac:dyDescent="0.25">
      <c r="A45" s="2" t="s">
        <v>153</v>
      </c>
      <c r="B45" s="21" t="s">
        <v>166</v>
      </c>
      <c r="C45" s="52"/>
      <c r="D45" s="52"/>
      <c r="E45" s="52"/>
      <c r="F45" s="52"/>
      <c r="G45" s="23">
        <f>ROUND(SUM(G25,G29,G33,G37,G41),2)</f>
        <v>0</v>
      </c>
    </row>
    <row r="46" spans="1:7" x14ac:dyDescent="0.2">
      <c r="A46" s="101" t="s">
        <v>155</v>
      </c>
      <c r="B46" s="102" t="s">
        <v>167</v>
      </c>
      <c r="C46" s="104"/>
      <c r="D46" s="104"/>
      <c r="E46" s="107"/>
      <c r="F46" s="107"/>
      <c r="G46" s="107"/>
    </row>
    <row r="47" spans="1:7" x14ac:dyDescent="0.2">
      <c r="A47" s="101"/>
      <c r="B47" s="103"/>
      <c r="C47" s="104"/>
      <c r="D47" s="104"/>
      <c r="E47" s="107"/>
      <c r="F47" s="107"/>
      <c r="G47" s="107"/>
    </row>
    <row r="48" spans="1:7" ht="15" x14ac:dyDescent="0.25">
      <c r="A48" s="2">
        <v>6</v>
      </c>
      <c r="B48" s="7" t="s">
        <v>168</v>
      </c>
      <c r="C48" s="82"/>
      <c r="D48" s="82"/>
      <c r="E48" s="11">
        <f t="shared" ref="E48:E77" si="1">ROUND(C48*D48,2)</f>
        <v>0</v>
      </c>
      <c r="F48" s="11">
        <v>1</v>
      </c>
      <c r="G48" s="11">
        <f>ROUND(SUM(E48:E51)*(F48),2)</f>
        <v>0</v>
      </c>
    </row>
    <row r="49" spans="1:7" x14ac:dyDescent="0.2">
      <c r="A49" s="2"/>
      <c r="B49" s="2" t="s">
        <v>162</v>
      </c>
      <c r="C49" s="82"/>
      <c r="D49" s="82"/>
      <c r="E49" s="11">
        <f t="shared" si="1"/>
        <v>0</v>
      </c>
      <c r="F49" s="11"/>
      <c r="G49" s="11"/>
    </row>
    <row r="50" spans="1:7" x14ac:dyDescent="0.2">
      <c r="A50" s="2"/>
      <c r="B50" s="2" t="s">
        <v>163</v>
      </c>
      <c r="C50" s="82"/>
      <c r="D50" s="82"/>
      <c r="E50" s="11">
        <f t="shared" si="1"/>
        <v>0</v>
      </c>
      <c r="F50" s="11"/>
      <c r="G50" s="11"/>
    </row>
    <row r="51" spans="1:7" x14ac:dyDescent="0.2">
      <c r="A51" s="2"/>
      <c r="B51" s="2" t="s">
        <v>164</v>
      </c>
      <c r="C51" s="82"/>
      <c r="D51" s="82"/>
      <c r="E51" s="11">
        <f t="shared" si="1"/>
        <v>0</v>
      </c>
      <c r="F51" s="11"/>
      <c r="G51" s="11"/>
    </row>
    <row r="52" spans="1:7" ht="15" x14ac:dyDescent="0.25">
      <c r="A52" s="2">
        <v>7</v>
      </c>
      <c r="B52" s="7" t="s">
        <v>169</v>
      </c>
      <c r="C52" s="82"/>
      <c r="D52" s="82"/>
      <c r="E52" s="11">
        <f t="shared" si="1"/>
        <v>0</v>
      </c>
      <c r="F52" s="11">
        <v>1</v>
      </c>
      <c r="G52" s="11">
        <f>ROUND(SUM(E52:E55)*(F52),2)</f>
        <v>0</v>
      </c>
    </row>
    <row r="53" spans="1:7" x14ac:dyDescent="0.2">
      <c r="A53" s="2"/>
      <c r="B53" s="2" t="s">
        <v>162</v>
      </c>
      <c r="C53" s="82"/>
      <c r="D53" s="82"/>
      <c r="E53" s="11">
        <f t="shared" si="1"/>
        <v>0</v>
      </c>
      <c r="F53" s="11"/>
      <c r="G53" s="11"/>
    </row>
    <row r="54" spans="1:7" x14ac:dyDescent="0.2">
      <c r="A54" s="2"/>
      <c r="B54" s="2" t="s">
        <v>163</v>
      </c>
      <c r="C54" s="82"/>
      <c r="D54" s="82"/>
      <c r="E54" s="11">
        <f t="shared" si="1"/>
        <v>0</v>
      </c>
      <c r="F54" s="11"/>
      <c r="G54" s="11"/>
    </row>
    <row r="55" spans="1:7" x14ac:dyDescent="0.2">
      <c r="A55" s="2"/>
      <c r="B55" s="2" t="s">
        <v>164</v>
      </c>
      <c r="C55" s="82"/>
      <c r="D55" s="82"/>
      <c r="E55" s="11">
        <f t="shared" si="1"/>
        <v>0</v>
      </c>
      <c r="F55" s="11"/>
      <c r="G55" s="11"/>
    </row>
    <row r="56" spans="1:7" ht="15" x14ac:dyDescent="0.25">
      <c r="A56" s="2">
        <v>8</v>
      </c>
      <c r="B56" s="7" t="s">
        <v>170</v>
      </c>
      <c r="C56" s="82"/>
      <c r="D56" s="82"/>
      <c r="E56" s="11">
        <f t="shared" si="1"/>
        <v>0</v>
      </c>
      <c r="F56" s="11">
        <v>1</v>
      </c>
      <c r="G56" s="11">
        <f>ROUND(SUM(E56:E59)*(F56),2)</f>
        <v>0</v>
      </c>
    </row>
    <row r="57" spans="1:7" x14ac:dyDescent="0.2">
      <c r="A57" s="2"/>
      <c r="B57" s="2" t="s">
        <v>162</v>
      </c>
      <c r="C57" s="82"/>
      <c r="D57" s="82"/>
      <c r="E57" s="11">
        <f t="shared" si="1"/>
        <v>0</v>
      </c>
      <c r="F57" s="11"/>
      <c r="G57" s="11"/>
    </row>
    <row r="58" spans="1:7" x14ac:dyDescent="0.2">
      <c r="A58" s="2"/>
      <c r="B58" s="2" t="s">
        <v>163</v>
      </c>
      <c r="C58" s="82"/>
      <c r="D58" s="82"/>
      <c r="E58" s="11">
        <f t="shared" si="1"/>
        <v>0</v>
      </c>
      <c r="F58" s="11"/>
      <c r="G58" s="11"/>
    </row>
    <row r="59" spans="1:7" x14ac:dyDescent="0.2">
      <c r="A59" s="2"/>
      <c r="B59" s="2" t="s">
        <v>164</v>
      </c>
      <c r="C59" s="82"/>
      <c r="D59" s="82"/>
      <c r="E59" s="11">
        <f t="shared" si="1"/>
        <v>0</v>
      </c>
      <c r="F59" s="11"/>
      <c r="G59" s="11"/>
    </row>
    <row r="60" spans="1:7" ht="15" x14ac:dyDescent="0.25">
      <c r="A60" s="2">
        <v>9</v>
      </c>
      <c r="B60" s="7" t="s">
        <v>171</v>
      </c>
      <c r="C60" s="82"/>
      <c r="D60" s="82"/>
      <c r="E60" s="11">
        <f t="shared" si="1"/>
        <v>0</v>
      </c>
      <c r="F60" s="11">
        <v>1</v>
      </c>
      <c r="G60" s="11">
        <f>ROUND(SUM(E60:E63)*(F60),2)</f>
        <v>0</v>
      </c>
    </row>
    <row r="61" spans="1:7" x14ac:dyDescent="0.2">
      <c r="A61" s="2"/>
      <c r="B61" s="2" t="s">
        <v>162</v>
      </c>
      <c r="C61" s="82"/>
      <c r="D61" s="82"/>
      <c r="E61" s="11">
        <f t="shared" si="1"/>
        <v>0</v>
      </c>
      <c r="F61" s="11"/>
      <c r="G61" s="11"/>
    </row>
    <row r="62" spans="1:7" x14ac:dyDescent="0.2">
      <c r="A62" s="2"/>
      <c r="B62" s="2" t="s">
        <v>163</v>
      </c>
      <c r="C62" s="82"/>
      <c r="D62" s="82"/>
      <c r="E62" s="11">
        <f t="shared" si="1"/>
        <v>0</v>
      </c>
      <c r="F62" s="11"/>
      <c r="G62" s="11"/>
    </row>
    <row r="63" spans="1:7" x14ac:dyDescent="0.2">
      <c r="A63" s="2"/>
      <c r="B63" s="2" t="s">
        <v>164</v>
      </c>
      <c r="C63" s="82"/>
      <c r="D63" s="82"/>
      <c r="E63" s="11">
        <f t="shared" si="1"/>
        <v>0</v>
      </c>
      <c r="F63" s="11"/>
      <c r="G63" s="11"/>
    </row>
    <row r="64" spans="1:7" x14ac:dyDescent="0.2">
      <c r="B64" s="34"/>
      <c r="C64" s="54"/>
      <c r="D64" s="54"/>
      <c r="E64" s="52">
        <f t="shared" si="1"/>
        <v>0</v>
      </c>
      <c r="F64" s="54"/>
      <c r="G64" s="55" t="s">
        <v>140</v>
      </c>
    </row>
    <row r="65" spans="1:7" x14ac:dyDescent="0.2">
      <c r="B65" s="34"/>
      <c r="C65" s="54"/>
      <c r="D65" s="54"/>
      <c r="E65" s="52">
        <f t="shared" si="1"/>
        <v>0</v>
      </c>
      <c r="F65" s="54"/>
      <c r="G65" s="54"/>
    </row>
    <row r="66" spans="1:7" ht="15" x14ac:dyDescent="0.25">
      <c r="A66" s="2">
        <v>10</v>
      </c>
      <c r="B66" s="7" t="s">
        <v>172</v>
      </c>
      <c r="C66" s="82"/>
      <c r="D66" s="82"/>
      <c r="E66" s="11">
        <f t="shared" si="1"/>
        <v>0</v>
      </c>
      <c r="F66" s="11">
        <v>1</v>
      </c>
      <c r="G66" s="11">
        <f>ROUND(SUM(E66:E69)*(F66),2)</f>
        <v>0</v>
      </c>
    </row>
    <row r="67" spans="1:7" x14ac:dyDescent="0.2">
      <c r="A67" s="2"/>
      <c r="B67" s="2" t="s">
        <v>162</v>
      </c>
      <c r="C67" s="82"/>
      <c r="D67" s="82"/>
      <c r="E67" s="11">
        <f t="shared" si="1"/>
        <v>0</v>
      </c>
      <c r="F67" s="11"/>
      <c r="G67" s="11"/>
    </row>
    <row r="68" spans="1:7" x14ac:dyDescent="0.2">
      <c r="A68" s="2"/>
      <c r="B68" s="2" t="s">
        <v>163</v>
      </c>
      <c r="C68" s="82"/>
      <c r="D68" s="82"/>
      <c r="E68" s="11">
        <f t="shared" si="1"/>
        <v>0</v>
      </c>
      <c r="F68" s="11"/>
      <c r="G68" s="11"/>
    </row>
    <row r="69" spans="1:7" x14ac:dyDescent="0.2">
      <c r="A69" s="2"/>
      <c r="B69" s="2" t="s">
        <v>164</v>
      </c>
      <c r="C69" s="82"/>
      <c r="D69" s="82"/>
      <c r="E69" s="11">
        <f t="shared" si="1"/>
        <v>0</v>
      </c>
      <c r="F69" s="11"/>
      <c r="G69" s="11"/>
    </row>
    <row r="70" spans="1:7" ht="15" x14ac:dyDescent="0.25">
      <c r="A70" s="2">
        <v>11</v>
      </c>
      <c r="B70" s="7" t="s">
        <v>173</v>
      </c>
      <c r="C70" s="82"/>
      <c r="D70" s="82"/>
      <c r="E70" s="11">
        <f t="shared" si="1"/>
        <v>0</v>
      </c>
      <c r="F70" s="11">
        <v>1</v>
      </c>
      <c r="G70" s="11">
        <f>ROUND(SUM(E70:E73)*(F70),2)</f>
        <v>0</v>
      </c>
    </row>
    <row r="71" spans="1:7" x14ac:dyDescent="0.2">
      <c r="A71" s="2"/>
      <c r="B71" s="2" t="s">
        <v>162</v>
      </c>
      <c r="C71" s="82"/>
      <c r="D71" s="82"/>
      <c r="E71" s="11">
        <f t="shared" si="1"/>
        <v>0</v>
      </c>
      <c r="F71" s="11"/>
      <c r="G71" s="11"/>
    </row>
    <row r="72" spans="1:7" x14ac:dyDescent="0.2">
      <c r="A72" s="2"/>
      <c r="B72" s="2" t="s">
        <v>163</v>
      </c>
      <c r="C72" s="82"/>
      <c r="D72" s="82"/>
      <c r="E72" s="11">
        <f t="shared" si="1"/>
        <v>0</v>
      </c>
      <c r="F72" s="11"/>
      <c r="G72" s="11"/>
    </row>
    <row r="73" spans="1:7" x14ac:dyDescent="0.2">
      <c r="A73" s="2"/>
      <c r="B73" s="2" t="s">
        <v>164</v>
      </c>
      <c r="C73" s="82"/>
      <c r="D73" s="82"/>
      <c r="E73" s="11">
        <f t="shared" si="1"/>
        <v>0</v>
      </c>
      <c r="F73" s="11"/>
      <c r="G73" s="11"/>
    </row>
    <row r="74" spans="1:7" ht="15" x14ac:dyDescent="0.25">
      <c r="A74" s="2">
        <v>12</v>
      </c>
      <c r="B74" s="7" t="s">
        <v>12</v>
      </c>
      <c r="C74" s="82"/>
      <c r="D74" s="82"/>
      <c r="E74" s="11">
        <f t="shared" si="1"/>
        <v>0</v>
      </c>
      <c r="F74" s="11">
        <v>1</v>
      </c>
      <c r="G74" s="11">
        <f>ROUND(SUM(E74:E77)*(F74),2)</f>
        <v>0</v>
      </c>
    </row>
    <row r="75" spans="1:7" x14ac:dyDescent="0.2">
      <c r="A75" s="2"/>
      <c r="B75" s="2" t="s">
        <v>162</v>
      </c>
      <c r="C75" s="82"/>
      <c r="D75" s="82"/>
      <c r="E75" s="11">
        <f t="shared" si="1"/>
        <v>0</v>
      </c>
      <c r="F75" s="11"/>
      <c r="G75" s="11"/>
    </row>
    <row r="76" spans="1:7" x14ac:dyDescent="0.2">
      <c r="A76" s="2"/>
      <c r="B76" s="2" t="s">
        <v>163</v>
      </c>
      <c r="C76" s="82"/>
      <c r="D76" s="82"/>
      <c r="E76" s="11">
        <f t="shared" si="1"/>
        <v>0</v>
      </c>
      <c r="F76" s="11"/>
      <c r="G76" s="11"/>
    </row>
    <row r="77" spans="1:7" x14ac:dyDescent="0.2">
      <c r="A77" s="2"/>
      <c r="B77" s="2" t="s">
        <v>164</v>
      </c>
      <c r="C77" s="82"/>
      <c r="D77" s="82"/>
      <c r="E77" s="11">
        <f t="shared" si="1"/>
        <v>0</v>
      </c>
      <c r="F77" s="11"/>
      <c r="G77" s="11"/>
    </row>
    <row r="78" spans="1:7" ht="15" x14ac:dyDescent="0.25">
      <c r="A78" s="2" t="s">
        <v>153</v>
      </c>
      <c r="B78" s="56" t="s">
        <v>174</v>
      </c>
      <c r="C78" s="52"/>
      <c r="D78" s="52"/>
      <c r="E78" s="52"/>
      <c r="F78" s="52"/>
      <c r="G78" s="57">
        <f>ROUND(SUM(G48,G52,G56,G60,G66,G70,G74),2)</f>
        <v>0</v>
      </c>
    </row>
    <row r="79" spans="1:7" ht="15" x14ac:dyDescent="0.25">
      <c r="A79" s="2" t="s">
        <v>154</v>
      </c>
      <c r="B79" s="58" t="s">
        <v>175</v>
      </c>
      <c r="C79" s="52"/>
      <c r="D79" s="52"/>
      <c r="E79" s="52"/>
      <c r="F79" s="52"/>
      <c r="G79" s="52"/>
    </row>
    <row r="80" spans="1:7" ht="15" x14ac:dyDescent="0.25">
      <c r="A80" s="2">
        <v>13</v>
      </c>
      <c r="B80" s="7" t="s">
        <v>176</v>
      </c>
      <c r="C80" s="82"/>
      <c r="D80" s="82"/>
      <c r="E80" s="11">
        <f t="shared" ref="E80:E107" si="2">ROUND(C80*D80,2)</f>
        <v>0</v>
      </c>
      <c r="F80" s="11">
        <v>0.25</v>
      </c>
      <c r="G80" s="11">
        <f>ROUND(SUM(E80:E83)*(F80),2)</f>
        <v>0</v>
      </c>
    </row>
    <row r="81" spans="1:7" x14ac:dyDescent="0.2">
      <c r="A81" s="2"/>
      <c r="B81" s="2" t="s">
        <v>162</v>
      </c>
      <c r="C81" s="82"/>
      <c r="D81" s="82"/>
      <c r="E81" s="11">
        <f t="shared" si="2"/>
        <v>0</v>
      </c>
      <c r="F81" s="11"/>
      <c r="G81" s="11"/>
    </row>
    <row r="82" spans="1:7" x14ac:dyDescent="0.2">
      <c r="A82" s="2"/>
      <c r="B82" s="2" t="s">
        <v>163</v>
      </c>
      <c r="C82" s="82"/>
      <c r="D82" s="82"/>
      <c r="E82" s="11">
        <f t="shared" si="2"/>
        <v>0</v>
      </c>
      <c r="F82" s="11"/>
      <c r="G82" s="11"/>
    </row>
    <row r="83" spans="1:7" x14ac:dyDescent="0.2">
      <c r="A83" s="2"/>
      <c r="B83" s="2" t="s">
        <v>164</v>
      </c>
      <c r="C83" s="82"/>
      <c r="D83" s="82"/>
      <c r="E83" s="11">
        <f t="shared" si="2"/>
        <v>0</v>
      </c>
      <c r="F83" s="11"/>
      <c r="G83" s="11"/>
    </row>
    <row r="84" spans="1:7" ht="15" x14ac:dyDescent="0.25">
      <c r="A84" s="2">
        <v>14</v>
      </c>
      <c r="B84" s="7" t="s">
        <v>177</v>
      </c>
      <c r="C84" s="82"/>
      <c r="D84" s="82"/>
      <c r="E84" s="11">
        <f t="shared" si="2"/>
        <v>0</v>
      </c>
      <c r="F84" s="11">
        <v>0.75</v>
      </c>
      <c r="G84" s="11">
        <f>ROUND(SUM(E84:E87)*(F84),2)</f>
        <v>0</v>
      </c>
    </row>
    <row r="85" spans="1:7" x14ac:dyDescent="0.2">
      <c r="A85" s="2"/>
      <c r="B85" s="2" t="s">
        <v>162</v>
      </c>
      <c r="C85" s="82"/>
      <c r="D85" s="82"/>
      <c r="E85" s="11">
        <f t="shared" si="2"/>
        <v>0</v>
      </c>
      <c r="F85" s="11"/>
      <c r="G85" s="11"/>
    </row>
    <row r="86" spans="1:7" x14ac:dyDescent="0.2">
      <c r="A86" s="2"/>
      <c r="B86" s="2" t="s">
        <v>163</v>
      </c>
      <c r="C86" s="82"/>
      <c r="D86" s="82"/>
      <c r="E86" s="11">
        <f t="shared" si="2"/>
        <v>0</v>
      </c>
      <c r="F86" s="11"/>
      <c r="G86" s="11"/>
    </row>
    <row r="87" spans="1:7" x14ac:dyDescent="0.2">
      <c r="A87" s="2"/>
      <c r="B87" s="2" t="s">
        <v>164</v>
      </c>
      <c r="C87" s="82"/>
      <c r="D87" s="82"/>
      <c r="E87" s="11">
        <f t="shared" si="2"/>
        <v>0</v>
      </c>
      <c r="F87" s="11"/>
      <c r="G87" s="11"/>
    </row>
    <row r="88" spans="1:7" ht="15" x14ac:dyDescent="0.25">
      <c r="A88" s="2">
        <v>15</v>
      </c>
      <c r="B88" s="7" t="s">
        <v>178</v>
      </c>
      <c r="C88" s="82"/>
      <c r="D88" s="82"/>
      <c r="E88" s="11">
        <f t="shared" si="2"/>
        <v>0</v>
      </c>
      <c r="F88" s="11">
        <v>0.5</v>
      </c>
      <c r="G88" s="11">
        <f>ROUND(SUM(E88:E91)*(F88),2)</f>
        <v>0</v>
      </c>
    </row>
    <row r="89" spans="1:7" x14ac:dyDescent="0.2">
      <c r="A89" s="2"/>
      <c r="B89" s="2" t="s">
        <v>162</v>
      </c>
      <c r="C89" s="82"/>
      <c r="D89" s="82"/>
      <c r="E89" s="11">
        <f t="shared" si="2"/>
        <v>0</v>
      </c>
      <c r="F89" s="11"/>
      <c r="G89" s="11"/>
    </row>
    <row r="90" spans="1:7" x14ac:dyDescent="0.2">
      <c r="A90" s="2"/>
      <c r="B90" s="2" t="s">
        <v>163</v>
      </c>
      <c r="C90" s="82"/>
      <c r="D90" s="82"/>
      <c r="E90" s="11">
        <f t="shared" si="2"/>
        <v>0</v>
      </c>
      <c r="F90" s="11"/>
      <c r="G90" s="11"/>
    </row>
    <row r="91" spans="1:7" x14ac:dyDescent="0.2">
      <c r="A91" s="2"/>
      <c r="B91" s="2" t="s">
        <v>164</v>
      </c>
      <c r="C91" s="82"/>
      <c r="D91" s="82"/>
      <c r="E91" s="11">
        <f t="shared" si="2"/>
        <v>0</v>
      </c>
      <c r="F91" s="11"/>
      <c r="G91" s="11"/>
    </row>
    <row r="92" spans="1:7" ht="15" x14ac:dyDescent="0.25">
      <c r="A92" s="2">
        <v>16</v>
      </c>
      <c r="B92" s="7" t="s">
        <v>179</v>
      </c>
      <c r="C92" s="82"/>
      <c r="D92" s="82"/>
      <c r="E92" s="11">
        <f t="shared" si="2"/>
        <v>0</v>
      </c>
      <c r="F92" s="11">
        <v>0.5</v>
      </c>
      <c r="G92" s="11">
        <f>ROUND(SUM(E92:E95)*(F92),2)</f>
        <v>0</v>
      </c>
    </row>
    <row r="93" spans="1:7" x14ac:dyDescent="0.2">
      <c r="A93" s="2"/>
      <c r="B93" s="2" t="s">
        <v>162</v>
      </c>
      <c r="C93" s="82"/>
      <c r="D93" s="82"/>
      <c r="E93" s="11">
        <f t="shared" si="2"/>
        <v>0</v>
      </c>
      <c r="F93" s="11"/>
      <c r="G93" s="11"/>
    </row>
    <row r="94" spans="1:7" x14ac:dyDescent="0.2">
      <c r="A94" s="2"/>
      <c r="B94" s="2" t="s">
        <v>163</v>
      </c>
      <c r="C94" s="82"/>
      <c r="D94" s="82"/>
      <c r="E94" s="11">
        <f t="shared" si="2"/>
        <v>0</v>
      </c>
      <c r="F94" s="11"/>
      <c r="G94" s="11"/>
    </row>
    <row r="95" spans="1:7" x14ac:dyDescent="0.2">
      <c r="A95" s="2"/>
      <c r="B95" s="2" t="s">
        <v>164</v>
      </c>
      <c r="C95" s="82"/>
      <c r="D95" s="82"/>
      <c r="E95" s="11">
        <f t="shared" si="2"/>
        <v>0</v>
      </c>
      <c r="F95" s="11"/>
      <c r="G95" s="11"/>
    </row>
    <row r="96" spans="1:7" ht="15" x14ac:dyDescent="0.25">
      <c r="A96" s="2">
        <v>17</v>
      </c>
      <c r="B96" s="7" t="s">
        <v>180</v>
      </c>
      <c r="C96" s="82"/>
      <c r="D96" s="82"/>
      <c r="E96" s="11">
        <f t="shared" si="2"/>
        <v>0</v>
      </c>
      <c r="F96" s="11">
        <v>0.5</v>
      </c>
      <c r="G96" s="11">
        <f>ROUND(SUM(E96:E99)*(F96),2)</f>
        <v>0</v>
      </c>
    </row>
    <row r="97" spans="1:7" x14ac:dyDescent="0.2">
      <c r="A97" s="2"/>
      <c r="B97" s="2" t="s">
        <v>162</v>
      </c>
      <c r="C97" s="82"/>
      <c r="D97" s="82"/>
      <c r="E97" s="11">
        <f t="shared" si="2"/>
        <v>0</v>
      </c>
      <c r="F97" s="11"/>
      <c r="G97" s="11"/>
    </row>
    <row r="98" spans="1:7" x14ac:dyDescent="0.2">
      <c r="A98" s="2"/>
      <c r="B98" s="2" t="s">
        <v>163</v>
      </c>
      <c r="C98" s="82"/>
      <c r="D98" s="82"/>
      <c r="E98" s="11">
        <f t="shared" si="2"/>
        <v>0</v>
      </c>
      <c r="F98" s="11"/>
      <c r="G98" s="11"/>
    </row>
    <row r="99" spans="1:7" x14ac:dyDescent="0.2">
      <c r="A99" s="2"/>
      <c r="B99" s="2" t="s">
        <v>164</v>
      </c>
      <c r="C99" s="82"/>
      <c r="D99" s="82"/>
      <c r="E99" s="11">
        <f t="shared" si="2"/>
        <v>0</v>
      </c>
      <c r="F99" s="11"/>
      <c r="G99" s="11"/>
    </row>
    <row r="100" spans="1:7" ht="15" x14ac:dyDescent="0.25">
      <c r="A100" s="2">
        <v>18</v>
      </c>
      <c r="B100" s="7" t="s">
        <v>181</v>
      </c>
      <c r="C100" s="82"/>
      <c r="D100" s="82"/>
      <c r="E100" s="11">
        <f t="shared" si="2"/>
        <v>0</v>
      </c>
      <c r="F100" s="11">
        <v>0.75</v>
      </c>
      <c r="G100" s="11">
        <f>ROUND(SUM(E100:E103)*(F100),2)</f>
        <v>0</v>
      </c>
    </row>
    <row r="101" spans="1:7" x14ac:dyDescent="0.2">
      <c r="A101" s="2"/>
      <c r="B101" s="2" t="s">
        <v>162</v>
      </c>
      <c r="C101" s="82"/>
      <c r="D101" s="82"/>
      <c r="E101" s="11">
        <f t="shared" si="2"/>
        <v>0</v>
      </c>
      <c r="F101" s="11"/>
      <c r="G101" s="11"/>
    </row>
    <row r="102" spans="1:7" x14ac:dyDescent="0.2">
      <c r="A102" s="2"/>
      <c r="B102" s="2" t="s">
        <v>163</v>
      </c>
      <c r="C102" s="82"/>
      <c r="D102" s="82"/>
      <c r="E102" s="11">
        <f t="shared" si="2"/>
        <v>0</v>
      </c>
      <c r="F102" s="11"/>
      <c r="G102" s="11"/>
    </row>
    <row r="103" spans="1:7" x14ac:dyDescent="0.2">
      <c r="A103" s="2"/>
      <c r="B103" s="2" t="s">
        <v>164</v>
      </c>
      <c r="C103" s="82"/>
      <c r="D103" s="82"/>
      <c r="E103" s="11">
        <f t="shared" si="2"/>
        <v>0</v>
      </c>
      <c r="F103" s="11"/>
      <c r="G103" s="11"/>
    </row>
    <row r="104" spans="1:7" ht="15" x14ac:dyDescent="0.25">
      <c r="A104" s="2">
        <v>19</v>
      </c>
      <c r="B104" s="7" t="s">
        <v>182</v>
      </c>
      <c r="C104" s="82"/>
      <c r="D104" s="82"/>
      <c r="E104" s="11">
        <f t="shared" si="2"/>
        <v>0</v>
      </c>
      <c r="F104" s="11">
        <v>0.25</v>
      </c>
      <c r="G104" s="11">
        <f>ROUND(SUM(E104:E107)*(F104),2)</f>
        <v>0</v>
      </c>
    </row>
    <row r="105" spans="1:7" x14ac:dyDescent="0.2">
      <c r="A105" s="2"/>
      <c r="B105" s="2" t="s">
        <v>162</v>
      </c>
      <c r="C105" s="82"/>
      <c r="D105" s="82"/>
      <c r="E105" s="11">
        <f t="shared" si="2"/>
        <v>0</v>
      </c>
      <c r="F105" s="11"/>
      <c r="G105" s="11"/>
    </row>
    <row r="106" spans="1:7" x14ac:dyDescent="0.2">
      <c r="A106" s="2"/>
      <c r="B106" s="2" t="s">
        <v>163</v>
      </c>
      <c r="C106" s="82"/>
      <c r="D106" s="82"/>
      <c r="E106" s="11">
        <f t="shared" si="2"/>
        <v>0</v>
      </c>
      <c r="F106" s="11"/>
      <c r="G106" s="11"/>
    </row>
    <row r="107" spans="1:7" x14ac:dyDescent="0.2">
      <c r="A107" s="2"/>
      <c r="B107" s="2" t="s">
        <v>164</v>
      </c>
      <c r="C107" s="82"/>
      <c r="D107" s="82"/>
      <c r="E107" s="11">
        <f t="shared" si="2"/>
        <v>0</v>
      </c>
      <c r="F107" s="11"/>
      <c r="G107" s="11"/>
    </row>
    <row r="108" spans="1:7" ht="15" x14ac:dyDescent="0.25">
      <c r="A108" s="2" t="s">
        <v>153</v>
      </c>
      <c r="B108" s="21" t="s">
        <v>183</v>
      </c>
      <c r="C108" s="52"/>
      <c r="D108" s="52"/>
      <c r="E108" s="52"/>
      <c r="F108" s="52"/>
      <c r="G108" s="57">
        <f>SUM(G80:G104)</f>
        <v>0</v>
      </c>
    </row>
    <row r="109" spans="1:7" ht="15" x14ac:dyDescent="0.25">
      <c r="A109" s="2" t="s">
        <v>152</v>
      </c>
      <c r="B109" s="7" t="s">
        <v>184</v>
      </c>
      <c r="C109" s="52"/>
      <c r="D109" s="52"/>
      <c r="E109" s="52"/>
      <c r="F109" s="52"/>
      <c r="G109" s="57">
        <f>SUM(G25:G41,G48:G74,G80:G104)</f>
        <v>0</v>
      </c>
    </row>
    <row r="110" spans="1:7" ht="15" x14ac:dyDescent="0.25">
      <c r="A110" s="2">
        <v>20</v>
      </c>
      <c r="B110" s="7" t="s">
        <v>185</v>
      </c>
      <c r="C110" s="82"/>
      <c r="D110" s="82"/>
      <c r="E110" s="11">
        <f>C110*D110</f>
        <v>0</v>
      </c>
      <c r="F110" s="11">
        <v>0.5</v>
      </c>
      <c r="G110" s="11">
        <f>ROUND(SUM(E110:E113)*(F110),2)</f>
        <v>0</v>
      </c>
    </row>
    <row r="111" spans="1:7" x14ac:dyDescent="0.2">
      <c r="A111" s="2"/>
      <c r="B111" s="2" t="s">
        <v>162</v>
      </c>
      <c r="C111" s="82"/>
      <c r="D111" s="82"/>
      <c r="E111" s="11">
        <f>C111*D111</f>
        <v>0</v>
      </c>
      <c r="F111" s="11"/>
      <c r="G111" s="11"/>
    </row>
    <row r="112" spans="1:7" x14ac:dyDescent="0.2">
      <c r="A112" s="2"/>
      <c r="B112" s="2" t="s">
        <v>163</v>
      </c>
      <c r="C112" s="82"/>
      <c r="D112" s="82"/>
      <c r="E112" s="11">
        <f>C112*D112</f>
        <v>0</v>
      </c>
      <c r="F112" s="11"/>
      <c r="G112" s="11"/>
    </row>
    <row r="113" spans="1:7" x14ac:dyDescent="0.2">
      <c r="A113" s="2"/>
      <c r="B113" s="2" t="s">
        <v>164</v>
      </c>
      <c r="C113" s="82"/>
      <c r="D113" s="82"/>
      <c r="E113" s="11">
        <f>C113*D113</f>
        <v>0</v>
      </c>
      <c r="F113" s="11"/>
      <c r="G113" s="11"/>
    </row>
    <row r="114" spans="1:7" ht="15" x14ac:dyDescent="0.25">
      <c r="A114" s="2" t="s">
        <v>150</v>
      </c>
      <c r="B114" s="7" t="s">
        <v>151</v>
      </c>
      <c r="C114" s="52"/>
      <c r="D114" s="52"/>
      <c r="E114" s="11"/>
      <c r="F114" s="11"/>
      <c r="G114" s="23">
        <f>ROUND((G110+G109),2)</f>
        <v>0</v>
      </c>
    </row>
    <row r="115" spans="1:7" ht="15" x14ac:dyDescent="0.25">
      <c r="B115" s="6"/>
    </row>
    <row r="116" spans="1:7" ht="15" x14ac:dyDescent="0.25">
      <c r="A116" s="6" t="s">
        <v>141</v>
      </c>
    </row>
    <row r="117" spans="1:7" x14ac:dyDescent="0.2">
      <c r="A117" s="105" t="s">
        <v>143</v>
      </c>
      <c r="B117" s="105"/>
      <c r="C117" s="105"/>
      <c r="D117" s="105"/>
      <c r="E117" s="105"/>
      <c r="F117" s="105" t="s">
        <v>144</v>
      </c>
      <c r="G117" s="105"/>
    </row>
    <row r="118" spans="1:7" x14ac:dyDescent="0.2">
      <c r="A118" s="105"/>
      <c r="B118" s="105"/>
      <c r="C118" s="105"/>
      <c r="D118" s="105"/>
      <c r="E118" s="105"/>
      <c r="F118" s="105"/>
      <c r="G118" s="105"/>
    </row>
    <row r="119" spans="1:7" ht="15" x14ac:dyDescent="0.25">
      <c r="A119" s="101" t="s">
        <v>146</v>
      </c>
      <c r="B119" s="101"/>
      <c r="C119" s="101"/>
      <c r="D119" s="101"/>
      <c r="E119" s="101"/>
      <c r="F119" s="101">
        <v>1.0569999999999999</v>
      </c>
      <c r="G119" s="101"/>
    </row>
    <row r="120" spans="1:7" ht="15" x14ac:dyDescent="0.25">
      <c r="A120" s="101" t="s">
        <v>147</v>
      </c>
      <c r="B120" s="101"/>
      <c r="C120" s="101"/>
      <c r="D120" s="101"/>
      <c r="E120" s="101"/>
      <c r="F120" s="101">
        <v>1.024</v>
      </c>
      <c r="G120" s="101"/>
    </row>
    <row r="121" spans="1:7" ht="15" x14ac:dyDescent="0.25">
      <c r="A121" s="101" t="s">
        <v>148</v>
      </c>
      <c r="B121" s="101"/>
      <c r="C121" s="101"/>
      <c r="D121" s="101"/>
      <c r="E121" s="101"/>
      <c r="F121" s="108">
        <v>1</v>
      </c>
      <c r="G121" s="108"/>
    </row>
    <row r="122" spans="1:7" ht="15" x14ac:dyDescent="0.25">
      <c r="A122" s="101" t="s">
        <v>149</v>
      </c>
      <c r="B122" s="101"/>
      <c r="C122" s="101"/>
      <c r="D122" s="101"/>
      <c r="E122" s="101"/>
      <c r="F122" s="101">
        <v>0.96599999999999997</v>
      </c>
      <c r="G122" s="101"/>
    </row>
    <row r="123" spans="1:7" ht="15" x14ac:dyDescent="0.25">
      <c r="A123" s="101" t="s">
        <v>145</v>
      </c>
      <c r="B123" s="101"/>
      <c r="C123" s="101"/>
      <c r="D123" s="101"/>
      <c r="E123" s="101"/>
      <c r="F123" s="101">
        <v>0.95</v>
      </c>
      <c r="G123" s="101"/>
    </row>
    <row r="127" spans="1:7" x14ac:dyDescent="0.2">
      <c r="G127" s="3" t="s">
        <v>142</v>
      </c>
    </row>
  </sheetData>
  <sheetProtection sheet="1" formatCells="0" formatColumns="0" formatRows="0" insertColumns="0" insertRows="0" insertHyperlinks="0" deleteColumns="0" deleteRows="0" selectLockedCells="1" sort="0" autoFilter="0" pivotTables="0"/>
  <mergeCells count="52">
    <mergeCell ref="F19:G19"/>
    <mergeCell ref="F20:G20"/>
    <mergeCell ref="A15:B15"/>
    <mergeCell ref="A11:B11"/>
    <mergeCell ref="A12:B12"/>
    <mergeCell ref="A16:F16"/>
    <mergeCell ref="D11:E11"/>
    <mergeCell ref="C15:E15"/>
    <mergeCell ref="A19:B20"/>
    <mergeCell ref="C19:E19"/>
    <mergeCell ref="C20:E20"/>
    <mergeCell ref="A13:B13"/>
    <mergeCell ref="A14:B14"/>
    <mergeCell ref="A8:B8"/>
    <mergeCell ref="A10:B10"/>
    <mergeCell ref="A9:B9"/>
    <mergeCell ref="D10:E10"/>
    <mergeCell ref="A2:G2"/>
    <mergeCell ref="A5:B5"/>
    <mergeCell ref="A6:B6"/>
    <mergeCell ref="A7:B7"/>
    <mergeCell ref="A123:E123"/>
    <mergeCell ref="F123:G123"/>
    <mergeCell ref="A117:E118"/>
    <mergeCell ref="F117:G118"/>
    <mergeCell ref="A119:E119"/>
    <mergeCell ref="A121:E121"/>
    <mergeCell ref="F121:G121"/>
    <mergeCell ref="A122:E122"/>
    <mergeCell ref="F122:G122"/>
    <mergeCell ref="A120:E120"/>
    <mergeCell ref="F120:G120"/>
    <mergeCell ref="E21:E22"/>
    <mergeCell ref="A21:B22"/>
    <mergeCell ref="C21:C22"/>
    <mergeCell ref="G21:G22"/>
    <mergeCell ref="D46:D47"/>
    <mergeCell ref="E46:E47"/>
    <mergeCell ref="F23:F24"/>
    <mergeCell ref="F46:F47"/>
    <mergeCell ref="G23:G24"/>
    <mergeCell ref="D21:D22"/>
    <mergeCell ref="F21:F22"/>
    <mergeCell ref="G46:G47"/>
    <mergeCell ref="A46:A47"/>
    <mergeCell ref="B46:B47"/>
    <mergeCell ref="C46:C47"/>
    <mergeCell ref="F119:G119"/>
    <mergeCell ref="A23:A24"/>
    <mergeCell ref="C23:C24"/>
    <mergeCell ref="D23:D24"/>
    <mergeCell ref="E23:E24"/>
  </mergeCells>
  <phoneticPr fontId="14" type="noConversion"/>
  <pageMargins left="0.7" right="0.7" top="0.75" bottom="0.75" header="0.3" footer="0.3"/>
  <pageSetup paperSize="9" scale="81" orientation="portrait" r:id="rId1"/>
  <rowBreaks count="1" manualBreakCount="1">
    <brk id="6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1"/>
  <sheetViews>
    <sheetView topLeftCell="A40" zoomScaleNormal="100" zoomScaleSheetLayoutView="100" workbookViewId="0">
      <selection activeCell="F35" sqref="F35"/>
    </sheetView>
  </sheetViews>
  <sheetFormatPr defaultRowHeight="14.25" x14ac:dyDescent="0.2"/>
  <cols>
    <col min="1" max="1" width="25.7109375" style="1" customWidth="1"/>
    <col min="2" max="2" width="16.140625" style="1" customWidth="1"/>
    <col min="3" max="4" width="17.5703125" style="1" customWidth="1"/>
    <col min="5" max="5" width="17.42578125" style="1" customWidth="1"/>
    <col min="6" max="6" width="12.85546875" style="24" customWidth="1"/>
    <col min="7" max="7" width="12.5703125" style="1" customWidth="1"/>
    <col min="8" max="9" width="11" style="1" customWidth="1"/>
    <col min="10" max="10" width="9.28515625" style="1" customWidth="1"/>
    <col min="11" max="16384" width="9.140625" style="1"/>
  </cols>
  <sheetData>
    <row r="1" spans="1:7" ht="15" x14ac:dyDescent="0.25">
      <c r="A1" s="33" t="s">
        <v>107</v>
      </c>
      <c r="B1" s="34"/>
      <c r="C1" s="34"/>
      <c r="D1" s="34"/>
    </row>
    <row r="2" spans="1:7" x14ac:dyDescent="0.2">
      <c r="A2" s="34"/>
      <c r="B2" s="34"/>
      <c r="C2" s="34"/>
      <c r="D2" s="34"/>
    </row>
    <row r="3" spans="1:7" ht="15" x14ac:dyDescent="0.25">
      <c r="A3" s="34"/>
      <c r="B3" s="34"/>
      <c r="C3" s="34"/>
      <c r="D3" s="34"/>
      <c r="E3" s="10" t="s">
        <v>10</v>
      </c>
      <c r="F3" s="10" t="s">
        <v>230</v>
      </c>
      <c r="G3" s="100" t="s">
        <v>240</v>
      </c>
    </row>
    <row r="4" spans="1:7" ht="15" x14ac:dyDescent="0.25">
      <c r="A4" s="33" t="s">
        <v>32</v>
      </c>
      <c r="B4" s="34"/>
      <c r="C4" s="34"/>
      <c r="D4" s="34"/>
      <c r="G4" s="99"/>
    </row>
    <row r="5" spans="1:7" x14ac:dyDescent="0.2">
      <c r="A5" s="137" t="s">
        <v>130</v>
      </c>
      <c r="B5" s="138"/>
      <c r="C5" s="138"/>
      <c r="D5" s="139"/>
      <c r="E5" s="87">
        <f>ROUND(F5,1)</f>
        <v>0</v>
      </c>
      <c r="F5" s="65"/>
      <c r="G5" s="99"/>
    </row>
    <row r="6" spans="1:7" x14ac:dyDescent="0.2">
      <c r="A6" s="67"/>
      <c r="B6" s="67"/>
      <c r="C6" s="67"/>
      <c r="D6" s="67"/>
      <c r="E6" s="68"/>
      <c r="G6" s="99"/>
    </row>
    <row r="7" spans="1:7" ht="15" x14ac:dyDescent="0.25">
      <c r="A7" s="69" t="s">
        <v>51</v>
      </c>
      <c r="B7" s="67"/>
      <c r="C7" s="67"/>
      <c r="D7" s="67"/>
      <c r="E7" s="70"/>
      <c r="G7" s="99"/>
    </row>
    <row r="8" spans="1:7" x14ac:dyDescent="0.2">
      <c r="A8" s="71" t="s">
        <v>131</v>
      </c>
      <c r="B8" s="131" t="s">
        <v>53</v>
      </c>
      <c r="C8" s="131"/>
      <c r="D8" s="131"/>
      <c r="E8" s="87">
        <f t="shared" ref="E8:E15" si="0">ROUND(F8,1)</f>
        <v>0</v>
      </c>
      <c r="F8" s="65"/>
      <c r="G8" s="99"/>
    </row>
    <row r="9" spans="1:7" x14ac:dyDescent="0.2">
      <c r="A9" s="71" t="s">
        <v>131</v>
      </c>
      <c r="B9" s="131" t="s">
        <v>54</v>
      </c>
      <c r="C9" s="131"/>
      <c r="D9" s="131"/>
      <c r="E9" s="87">
        <f t="shared" si="0"/>
        <v>0</v>
      </c>
      <c r="F9" s="65"/>
      <c r="G9" s="99"/>
    </row>
    <row r="10" spans="1:7" x14ac:dyDescent="0.2">
      <c r="A10" s="71" t="s">
        <v>132</v>
      </c>
      <c r="B10" s="131" t="s">
        <v>56</v>
      </c>
      <c r="C10" s="131"/>
      <c r="D10" s="131"/>
      <c r="E10" s="87">
        <f t="shared" si="0"/>
        <v>0</v>
      </c>
      <c r="F10" s="65"/>
      <c r="G10" s="99"/>
    </row>
    <row r="11" spans="1:7" x14ac:dyDescent="0.2">
      <c r="A11" s="71" t="s">
        <v>132</v>
      </c>
      <c r="B11" s="131" t="s">
        <v>57</v>
      </c>
      <c r="C11" s="131"/>
      <c r="D11" s="131"/>
      <c r="E11" s="87">
        <f t="shared" si="0"/>
        <v>0</v>
      </c>
      <c r="F11" s="65"/>
      <c r="G11" s="99"/>
    </row>
    <row r="12" spans="1:7" x14ac:dyDescent="0.2">
      <c r="A12" s="71" t="s">
        <v>132</v>
      </c>
      <c r="B12" s="131" t="s">
        <v>58</v>
      </c>
      <c r="C12" s="131"/>
      <c r="D12" s="131"/>
      <c r="E12" s="87">
        <f t="shared" si="0"/>
        <v>0</v>
      </c>
      <c r="F12" s="65"/>
      <c r="G12" s="99"/>
    </row>
    <row r="13" spans="1:7" x14ac:dyDescent="0.2">
      <c r="A13" s="131" t="s">
        <v>133</v>
      </c>
      <c r="B13" s="131"/>
      <c r="C13" s="131"/>
      <c r="D13" s="131"/>
      <c r="E13" s="87">
        <f t="shared" si="0"/>
        <v>0</v>
      </c>
      <c r="F13" s="65"/>
      <c r="G13" s="99">
        <v>2</v>
      </c>
    </row>
    <row r="14" spans="1:7" x14ac:dyDescent="0.2">
      <c r="A14" s="131" t="s">
        <v>134</v>
      </c>
      <c r="B14" s="131"/>
      <c r="C14" s="131"/>
      <c r="D14" s="131"/>
      <c r="E14" s="87">
        <f t="shared" si="0"/>
        <v>0</v>
      </c>
      <c r="F14" s="65"/>
      <c r="G14" s="99">
        <v>3</v>
      </c>
    </row>
    <row r="15" spans="1:7" x14ac:dyDescent="0.2">
      <c r="A15" s="131" t="s">
        <v>135</v>
      </c>
      <c r="B15" s="131"/>
      <c r="C15" s="131"/>
      <c r="D15" s="131"/>
      <c r="E15" s="87">
        <f t="shared" si="0"/>
        <v>0</v>
      </c>
      <c r="F15" s="65"/>
      <c r="G15" s="99">
        <v>4</v>
      </c>
    </row>
    <row r="16" spans="1:7" x14ac:dyDescent="0.2">
      <c r="A16" s="67"/>
      <c r="B16" s="67"/>
      <c r="C16" s="67"/>
      <c r="D16" s="67"/>
      <c r="E16" s="72"/>
      <c r="G16" s="99"/>
    </row>
    <row r="17" spans="1:10" ht="15" x14ac:dyDescent="0.25">
      <c r="A17" s="69" t="s">
        <v>108</v>
      </c>
      <c r="B17" s="67"/>
      <c r="C17" s="67"/>
      <c r="D17" s="67"/>
      <c r="E17" s="72"/>
      <c r="G17" s="99"/>
    </row>
    <row r="18" spans="1:10" x14ac:dyDescent="0.2">
      <c r="A18" s="131" t="s">
        <v>128</v>
      </c>
      <c r="B18" s="131"/>
      <c r="C18" s="131"/>
      <c r="D18" s="131"/>
      <c r="E18" s="87">
        <f>ROUND(F18,1)</f>
        <v>0</v>
      </c>
      <c r="F18" s="65"/>
      <c r="G18" s="99"/>
    </row>
    <row r="19" spans="1:10" x14ac:dyDescent="0.2">
      <c r="A19" s="131" t="s">
        <v>129</v>
      </c>
      <c r="B19" s="131"/>
      <c r="C19" s="131"/>
      <c r="D19" s="131"/>
      <c r="E19" s="87">
        <f>ROUND(F19,1)</f>
        <v>0</v>
      </c>
      <c r="F19" s="65"/>
      <c r="G19" s="99"/>
    </row>
    <row r="20" spans="1:10" x14ac:dyDescent="0.2">
      <c r="A20" s="73"/>
      <c r="B20" s="73"/>
      <c r="C20" s="73"/>
      <c r="D20" s="73"/>
      <c r="E20" s="74"/>
    </row>
    <row r="21" spans="1:10" ht="15" x14ac:dyDescent="0.25">
      <c r="A21" s="75" t="s">
        <v>62</v>
      </c>
      <c r="B21" s="73"/>
      <c r="C21" s="73"/>
      <c r="D21" s="73"/>
      <c r="E21" s="74"/>
    </row>
    <row r="22" spans="1:10" x14ac:dyDescent="0.2">
      <c r="A22" s="135" t="s">
        <v>123</v>
      </c>
      <c r="B22" s="134" t="s">
        <v>126</v>
      </c>
      <c r="C22" s="134" t="s">
        <v>124</v>
      </c>
      <c r="D22" s="134" t="s">
        <v>127</v>
      </c>
      <c r="E22" s="133" t="s">
        <v>125</v>
      </c>
      <c r="G22" s="132" t="s">
        <v>231</v>
      </c>
      <c r="H22" s="132" t="s">
        <v>232</v>
      </c>
      <c r="I22" s="132" t="s">
        <v>233</v>
      </c>
      <c r="J22" s="132" t="s">
        <v>234</v>
      </c>
    </row>
    <row r="23" spans="1:10" x14ac:dyDescent="0.2">
      <c r="A23" s="136"/>
      <c r="B23" s="134"/>
      <c r="C23" s="134"/>
      <c r="D23" s="134"/>
      <c r="E23" s="133"/>
      <c r="G23" s="132"/>
      <c r="H23" s="132"/>
      <c r="I23" s="132"/>
      <c r="J23" s="132"/>
    </row>
    <row r="24" spans="1:10" ht="22.5" customHeight="1" x14ac:dyDescent="0.25">
      <c r="A24" s="76" t="s">
        <v>122</v>
      </c>
      <c r="B24" s="134"/>
      <c r="C24" s="134"/>
      <c r="D24" s="134"/>
      <c r="E24" s="133"/>
      <c r="G24" s="132"/>
      <c r="H24" s="132"/>
      <c r="I24" s="132"/>
      <c r="J24" s="132"/>
    </row>
    <row r="25" spans="1:10" x14ac:dyDescent="0.2">
      <c r="A25" s="77" t="s">
        <v>63</v>
      </c>
      <c r="B25" s="87">
        <f t="shared" ref="B25:E30" si="1">ROUND(G25,1)</f>
        <v>0</v>
      </c>
      <c r="C25" s="87">
        <f t="shared" si="1"/>
        <v>0</v>
      </c>
      <c r="D25" s="87">
        <f t="shared" si="1"/>
        <v>0</v>
      </c>
      <c r="E25" s="87">
        <f t="shared" si="1"/>
        <v>0</v>
      </c>
      <c r="G25" s="88"/>
      <c r="H25" s="88"/>
      <c r="I25" s="88"/>
      <c r="J25" s="88"/>
    </row>
    <row r="26" spans="1:10" x14ac:dyDescent="0.2">
      <c r="A26" s="77" t="s">
        <v>64</v>
      </c>
      <c r="B26" s="87">
        <f t="shared" si="1"/>
        <v>0</v>
      </c>
      <c r="C26" s="87">
        <f t="shared" si="1"/>
        <v>0</v>
      </c>
      <c r="D26" s="87">
        <f t="shared" si="1"/>
        <v>0</v>
      </c>
      <c r="E26" s="87">
        <f t="shared" si="1"/>
        <v>0</v>
      </c>
      <c r="G26" s="88"/>
      <c r="H26" s="88"/>
      <c r="I26" s="88"/>
      <c r="J26" s="88"/>
    </row>
    <row r="27" spans="1:10" x14ac:dyDescent="0.2">
      <c r="A27" s="77" t="s">
        <v>65</v>
      </c>
      <c r="B27" s="87">
        <f t="shared" si="1"/>
        <v>0</v>
      </c>
      <c r="C27" s="87">
        <f t="shared" si="1"/>
        <v>0</v>
      </c>
      <c r="D27" s="87">
        <f t="shared" si="1"/>
        <v>0</v>
      </c>
      <c r="E27" s="87">
        <f t="shared" si="1"/>
        <v>0</v>
      </c>
      <c r="G27" s="88"/>
      <c r="H27" s="88"/>
      <c r="I27" s="88"/>
      <c r="J27" s="88"/>
    </row>
    <row r="28" spans="1:10" x14ac:dyDescent="0.2">
      <c r="A28" s="77" t="s">
        <v>66</v>
      </c>
      <c r="B28" s="87">
        <f t="shared" si="1"/>
        <v>0</v>
      </c>
      <c r="C28" s="87">
        <f t="shared" si="1"/>
        <v>0</v>
      </c>
      <c r="D28" s="87">
        <f t="shared" si="1"/>
        <v>0</v>
      </c>
      <c r="E28" s="87">
        <f t="shared" si="1"/>
        <v>0</v>
      </c>
      <c r="G28" s="88"/>
      <c r="H28" s="88"/>
      <c r="I28" s="88"/>
      <c r="J28" s="88"/>
    </row>
    <row r="29" spans="1:10" x14ac:dyDescent="0.2">
      <c r="A29" s="77" t="s">
        <v>67</v>
      </c>
      <c r="B29" s="87">
        <f t="shared" si="1"/>
        <v>0</v>
      </c>
      <c r="C29" s="87">
        <f t="shared" si="1"/>
        <v>0</v>
      </c>
      <c r="D29" s="87">
        <f t="shared" si="1"/>
        <v>0</v>
      </c>
      <c r="E29" s="87">
        <f t="shared" si="1"/>
        <v>0</v>
      </c>
      <c r="G29" s="88"/>
      <c r="H29" s="88"/>
      <c r="I29" s="88"/>
      <c r="J29" s="88"/>
    </row>
    <row r="30" spans="1:10" x14ac:dyDescent="0.2">
      <c r="A30" s="77" t="s">
        <v>68</v>
      </c>
      <c r="B30" s="87">
        <f t="shared" si="1"/>
        <v>0</v>
      </c>
      <c r="C30" s="87">
        <f t="shared" si="1"/>
        <v>0</v>
      </c>
      <c r="D30" s="87">
        <f t="shared" si="1"/>
        <v>0</v>
      </c>
      <c r="E30" s="87">
        <f t="shared" si="1"/>
        <v>0</v>
      </c>
      <c r="G30" s="88"/>
      <c r="H30" s="88"/>
      <c r="I30" s="88"/>
      <c r="J30" s="88"/>
    </row>
    <row r="31" spans="1:10" x14ac:dyDescent="0.2">
      <c r="A31" s="73"/>
      <c r="B31" s="73"/>
      <c r="C31" s="73"/>
      <c r="D31" s="73"/>
      <c r="E31" s="74"/>
    </row>
    <row r="32" spans="1:10" ht="15" x14ac:dyDescent="0.25">
      <c r="A32" s="75" t="s">
        <v>109</v>
      </c>
      <c r="B32" s="73"/>
      <c r="C32" s="73"/>
      <c r="D32" s="73"/>
      <c r="E32" s="74"/>
    </row>
    <row r="33" spans="1:7" x14ac:dyDescent="0.2">
      <c r="A33" s="128" t="s">
        <v>121</v>
      </c>
      <c r="B33" s="128"/>
      <c r="C33" s="128"/>
      <c r="D33" s="128"/>
      <c r="E33" s="87">
        <f>ROUND(F33,1)</f>
        <v>0</v>
      </c>
      <c r="F33" s="65"/>
      <c r="G33" s="99">
        <v>9</v>
      </c>
    </row>
    <row r="34" spans="1:7" x14ac:dyDescent="0.2">
      <c r="A34" s="128" t="s">
        <v>227</v>
      </c>
      <c r="B34" s="128"/>
      <c r="C34" s="128"/>
      <c r="D34" s="128"/>
      <c r="E34" s="87">
        <f>ROUND(F34,1)</f>
        <v>0</v>
      </c>
      <c r="F34" s="65"/>
      <c r="G34" s="99">
        <v>3</v>
      </c>
    </row>
    <row r="35" spans="1:7" x14ac:dyDescent="0.2">
      <c r="A35" s="128" t="s">
        <v>228</v>
      </c>
      <c r="B35" s="128"/>
      <c r="C35" s="128"/>
      <c r="D35" s="128"/>
      <c r="E35" s="87">
        <f>ROUND(F35,1)</f>
        <v>0</v>
      </c>
      <c r="F35" s="65"/>
      <c r="G35" s="99">
        <v>4</v>
      </c>
    </row>
    <row r="36" spans="1:7" x14ac:dyDescent="0.2">
      <c r="A36" s="73"/>
      <c r="B36" s="73"/>
      <c r="C36" s="73"/>
      <c r="D36" s="73"/>
      <c r="E36" s="74"/>
      <c r="G36" s="99"/>
    </row>
    <row r="37" spans="1:7" ht="15" x14ac:dyDescent="0.25">
      <c r="A37" s="75" t="s">
        <v>110</v>
      </c>
      <c r="B37" s="73"/>
      <c r="C37" s="73"/>
      <c r="D37" s="73"/>
      <c r="E37" s="74"/>
      <c r="G37" s="99"/>
    </row>
    <row r="38" spans="1:7" x14ac:dyDescent="0.2">
      <c r="A38" s="128" t="s">
        <v>120</v>
      </c>
      <c r="B38" s="128"/>
      <c r="C38" s="128"/>
      <c r="D38" s="128"/>
      <c r="E38" s="87">
        <f>ROUND(F38,1)</f>
        <v>0</v>
      </c>
      <c r="F38" s="65"/>
      <c r="G38" s="99">
        <v>4</v>
      </c>
    </row>
    <row r="39" spans="1:7" x14ac:dyDescent="0.2">
      <c r="A39" s="73"/>
      <c r="B39" s="73"/>
      <c r="C39" s="73"/>
      <c r="D39" s="73"/>
      <c r="E39" s="74"/>
      <c r="G39" s="99"/>
    </row>
    <row r="40" spans="1:7" ht="15" x14ac:dyDescent="0.25">
      <c r="A40" s="75" t="s">
        <v>69</v>
      </c>
      <c r="B40" s="73"/>
      <c r="C40" s="73"/>
      <c r="D40" s="73"/>
      <c r="E40" s="74"/>
      <c r="G40" s="99"/>
    </row>
    <row r="41" spans="1:7" x14ac:dyDescent="0.2">
      <c r="A41" s="128" t="s">
        <v>70</v>
      </c>
      <c r="B41" s="128"/>
      <c r="C41" s="128"/>
      <c r="D41" s="128"/>
      <c r="E41" s="87">
        <f>ROUND(F41,1)</f>
        <v>0</v>
      </c>
      <c r="F41" s="65"/>
      <c r="G41" s="99"/>
    </row>
    <row r="42" spans="1:7" x14ac:dyDescent="0.2">
      <c r="A42" s="128" t="s">
        <v>71</v>
      </c>
      <c r="B42" s="128"/>
      <c r="C42" s="128"/>
      <c r="D42" s="128"/>
      <c r="E42" s="87">
        <f>ROUND(F42,1)</f>
        <v>0</v>
      </c>
      <c r="F42" s="65"/>
      <c r="G42" s="99"/>
    </row>
    <row r="43" spans="1:7" x14ac:dyDescent="0.2">
      <c r="A43" s="128" t="s">
        <v>72</v>
      </c>
      <c r="B43" s="128"/>
      <c r="C43" s="128"/>
      <c r="D43" s="128"/>
      <c r="E43" s="87">
        <f>ROUND(F43,1)</f>
        <v>0</v>
      </c>
      <c r="F43" s="65"/>
      <c r="G43" s="99"/>
    </row>
    <row r="44" spans="1:7" x14ac:dyDescent="0.2">
      <c r="A44" s="73"/>
      <c r="B44" s="73"/>
      <c r="C44" s="73"/>
      <c r="D44" s="73"/>
      <c r="E44" s="74"/>
      <c r="G44" s="99"/>
    </row>
    <row r="45" spans="1:7" ht="15" x14ac:dyDescent="0.25">
      <c r="A45" s="75" t="s">
        <v>111</v>
      </c>
      <c r="B45" s="73"/>
      <c r="C45" s="73"/>
      <c r="D45" s="73"/>
      <c r="E45" s="74"/>
      <c r="G45" s="99"/>
    </row>
    <row r="46" spans="1:7" x14ac:dyDescent="0.2">
      <c r="A46" s="78" t="s">
        <v>103</v>
      </c>
      <c r="B46" s="79"/>
      <c r="C46" s="128" t="s">
        <v>74</v>
      </c>
      <c r="D46" s="128"/>
      <c r="E46" s="87">
        <f t="shared" ref="E46:E55" si="2">ROUND(F46,1)</f>
        <v>0</v>
      </c>
      <c r="F46" s="65"/>
      <c r="G46" s="99"/>
    </row>
    <row r="47" spans="1:7" x14ac:dyDescent="0.2">
      <c r="A47" s="80" t="s">
        <v>103</v>
      </c>
      <c r="B47" s="81"/>
      <c r="C47" s="128" t="s">
        <v>75</v>
      </c>
      <c r="D47" s="128"/>
      <c r="E47" s="87">
        <f t="shared" si="2"/>
        <v>0</v>
      </c>
      <c r="F47" s="65"/>
      <c r="G47" s="99"/>
    </row>
    <row r="48" spans="1:7" x14ac:dyDescent="0.2">
      <c r="A48" s="129" t="s">
        <v>118</v>
      </c>
      <c r="B48" s="130"/>
      <c r="C48" s="128" t="s">
        <v>77</v>
      </c>
      <c r="D48" s="128"/>
      <c r="E48" s="87">
        <f t="shared" si="2"/>
        <v>0</v>
      </c>
      <c r="F48" s="65"/>
      <c r="G48" s="99"/>
    </row>
    <row r="49" spans="1:7" x14ac:dyDescent="0.2">
      <c r="A49" s="129" t="s">
        <v>102</v>
      </c>
      <c r="B49" s="130"/>
      <c r="C49" s="128" t="s">
        <v>119</v>
      </c>
      <c r="D49" s="128"/>
      <c r="E49" s="87">
        <f t="shared" si="2"/>
        <v>0</v>
      </c>
      <c r="F49" s="65"/>
      <c r="G49" s="99"/>
    </row>
    <row r="50" spans="1:7" x14ac:dyDescent="0.2">
      <c r="A50" s="128" t="s">
        <v>117</v>
      </c>
      <c r="B50" s="128"/>
      <c r="C50" s="128"/>
      <c r="D50" s="128"/>
      <c r="E50" s="87">
        <f t="shared" si="2"/>
        <v>0</v>
      </c>
      <c r="F50" s="65"/>
      <c r="G50" s="99">
        <v>3</v>
      </c>
    </row>
    <row r="51" spans="1:7" x14ac:dyDescent="0.2">
      <c r="A51" s="128" t="s">
        <v>116</v>
      </c>
      <c r="B51" s="128"/>
      <c r="C51" s="128"/>
      <c r="D51" s="128"/>
      <c r="E51" s="87">
        <f t="shared" si="2"/>
        <v>0</v>
      </c>
      <c r="F51" s="65"/>
      <c r="G51" s="99">
        <v>2</v>
      </c>
    </row>
    <row r="52" spans="1:7" x14ac:dyDescent="0.2">
      <c r="A52" s="128" t="s">
        <v>225</v>
      </c>
      <c r="B52" s="128"/>
      <c r="C52" s="128"/>
      <c r="D52" s="128"/>
      <c r="E52" s="87">
        <f t="shared" si="2"/>
        <v>0</v>
      </c>
      <c r="F52" s="65"/>
      <c r="G52" s="99">
        <v>2</v>
      </c>
    </row>
    <row r="53" spans="1:7" x14ac:dyDescent="0.2">
      <c r="A53" s="128" t="s">
        <v>115</v>
      </c>
      <c r="B53" s="128"/>
      <c r="C53" s="128"/>
      <c r="D53" s="128"/>
      <c r="E53" s="87">
        <f t="shared" si="2"/>
        <v>0</v>
      </c>
      <c r="F53" s="65"/>
      <c r="G53" s="99">
        <v>2</v>
      </c>
    </row>
    <row r="54" spans="1:7" x14ac:dyDescent="0.2">
      <c r="A54" s="128" t="s">
        <v>114</v>
      </c>
      <c r="B54" s="128"/>
      <c r="C54" s="128"/>
      <c r="D54" s="128"/>
      <c r="E54" s="87">
        <f t="shared" si="2"/>
        <v>0</v>
      </c>
      <c r="F54" s="65"/>
      <c r="G54" s="99">
        <v>2</v>
      </c>
    </row>
    <row r="55" spans="1:7" x14ac:dyDescent="0.2">
      <c r="A55" s="128" t="s">
        <v>113</v>
      </c>
      <c r="B55" s="128"/>
      <c r="C55" s="128"/>
      <c r="D55" s="128"/>
      <c r="E55" s="87">
        <f t="shared" si="2"/>
        <v>0</v>
      </c>
      <c r="F55" s="65"/>
      <c r="G55" s="99">
        <v>4</v>
      </c>
    </row>
    <row r="56" spans="1:7" x14ac:dyDescent="0.2">
      <c r="A56" s="35"/>
    </row>
    <row r="60" spans="1:7" ht="15" x14ac:dyDescent="0.2">
      <c r="E60" s="8" t="s">
        <v>112</v>
      </c>
    </row>
    <row r="61" spans="1:7" ht="15" x14ac:dyDescent="0.2">
      <c r="E61" s="8"/>
    </row>
  </sheetData>
  <sheetProtection sheet="1" formatCells="0" formatColumns="0" formatRows="0" insertColumns="0" insertRows="0" insertHyperlinks="0" deleteColumns="0" deleteRows="0" selectLockedCells="1" sort="0" autoFilter="0" pivotTables="0"/>
  <mergeCells count="39">
    <mergeCell ref="A22:A23"/>
    <mergeCell ref="D22:D24"/>
    <mergeCell ref="B11:D11"/>
    <mergeCell ref="B12:D12"/>
    <mergeCell ref="A5:D5"/>
    <mergeCell ref="B8:D8"/>
    <mergeCell ref="B9:D9"/>
    <mergeCell ref="B10:D10"/>
    <mergeCell ref="A42:D42"/>
    <mergeCell ref="A43:D43"/>
    <mergeCell ref="C46:D46"/>
    <mergeCell ref="C47:D47"/>
    <mergeCell ref="J22:J24"/>
    <mergeCell ref="A38:D38"/>
    <mergeCell ref="A41:D41"/>
    <mergeCell ref="E22:E24"/>
    <mergeCell ref="A33:D33"/>
    <mergeCell ref="A34:D34"/>
    <mergeCell ref="A35:D35"/>
    <mergeCell ref="B22:B24"/>
    <mergeCell ref="C22:C24"/>
    <mergeCell ref="G22:G24"/>
    <mergeCell ref="H22:H24"/>
    <mergeCell ref="I22:I24"/>
    <mergeCell ref="A13:D13"/>
    <mergeCell ref="A14:D14"/>
    <mergeCell ref="A15:D15"/>
    <mergeCell ref="A18:D18"/>
    <mergeCell ref="A19:D19"/>
    <mergeCell ref="A55:D55"/>
    <mergeCell ref="A48:B48"/>
    <mergeCell ref="A49:B49"/>
    <mergeCell ref="C49:D49"/>
    <mergeCell ref="A50:D50"/>
    <mergeCell ref="A51:D51"/>
    <mergeCell ref="A52:D52"/>
    <mergeCell ref="A53:D53"/>
    <mergeCell ref="A54:D54"/>
    <mergeCell ref="C48:D48"/>
  </mergeCells>
  <phoneticPr fontId="14" type="noConversion"/>
  <pageMargins left="0.7" right="0.7" top="0.75" bottom="0.75" header="0.3" footer="0.3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59"/>
  <sheetViews>
    <sheetView showZeros="0" zoomScale="80" zoomScaleNormal="80" zoomScaleSheetLayoutView="115" workbookViewId="0">
      <selection activeCell="B47" sqref="B47"/>
    </sheetView>
  </sheetViews>
  <sheetFormatPr defaultRowHeight="14.25" x14ac:dyDescent="0.2"/>
  <cols>
    <col min="1" max="1" width="19.28515625" style="1" customWidth="1"/>
    <col min="2" max="2" width="19.140625" style="1" customWidth="1"/>
    <col min="3" max="4" width="19" style="1" customWidth="1"/>
    <col min="5" max="5" width="19.42578125" style="62" customWidth="1"/>
    <col min="6" max="6" width="12" style="24" customWidth="1"/>
    <col min="7" max="7" width="9.140625" style="95"/>
    <col min="8" max="16384" width="9.140625" style="1"/>
  </cols>
  <sheetData>
    <row r="2" spans="1:7" ht="15" x14ac:dyDescent="0.25">
      <c r="E2" s="61" t="s">
        <v>10</v>
      </c>
      <c r="F2" s="10" t="s">
        <v>235</v>
      </c>
      <c r="G2" s="96" t="s">
        <v>236</v>
      </c>
    </row>
    <row r="3" spans="1:7" ht="15" x14ac:dyDescent="0.25">
      <c r="A3" s="6" t="s">
        <v>82</v>
      </c>
      <c r="G3" s="97"/>
    </row>
    <row r="4" spans="1:7" x14ac:dyDescent="0.2">
      <c r="A4" s="140" t="s">
        <v>105</v>
      </c>
      <c r="B4" s="140"/>
      <c r="C4" s="140"/>
      <c r="D4" s="140"/>
      <c r="E4" s="89">
        <f>ROUND(F4,1)</f>
        <v>0</v>
      </c>
      <c r="F4" s="65"/>
      <c r="G4" s="98">
        <v>5</v>
      </c>
    </row>
    <row r="5" spans="1:7" x14ac:dyDescent="0.2">
      <c r="A5" s="140" t="s">
        <v>104</v>
      </c>
      <c r="B5" s="140"/>
      <c r="C5" s="140"/>
      <c r="D5" s="140"/>
      <c r="E5" s="89">
        <f>ROUND(F5,1)</f>
        <v>0</v>
      </c>
      <c r="F5" s="65"/>
      <c r="G5" s="98">
        <v>6</v>
      </c>
    </row>
    <row r="6" spans="1:7" ht="14.25" customHeight="1" x14ac:dyDescent="0.2">
      <c r="A6" s="9" t="s">
        <v>221</v>
      </c>
      <c r="B6" s="28"/>
      <c r="C6" s="140" t="s">
        <v>102</v>
      </c>
      <c r="D6" s="140"/>
      <c r="E6" s="89">
        <f>ROUND(F6,1)</f>
        <v>0</v>
      </c>
      <c r="F6" s="65"/>
      <c r="G6" s="98">
        <v>3</v>
      </c>
    </row>
    <row r="7" spans="1:7" x14ac:dyDescent="0.2">
      <c r="A7" s="9" t="s">
        <v>221</v>
      </c>
      <c r="B7" s="27"/>
      <c r="C7" s="140" t="s">
        <v>103</v>
      </c>
      <c r="D7" s="140"/>
      <c r="E7" s="89">
        <f>ROUND(F7,1)</f>
        <v>0</v>
      </c>
      <c r="F7" s="65"/>
      <c r="G7" s="98">
        <v>1</v>
      </c>
    </row>
    <row r="8" spans="1:7" x14ac:dyDescent="0.2">
      <c r="A8" s="140" t="s">
        <v>101</v>
      </c>
      <c r="B8" s="140"/>
      <c r="C8" s="140"/>
      <c r="D8" s="140"/>
      <c r="E8" s="89">
        <f>ROUND(F8,1)</f>
        <v>0</v>
      </c>
      <c r="F8" s="65"/>
      <c r="G8" s="98">
        <v>6</v>
      </c>
    </row>
    <row r="9" spans="1:7" x14ac:dyDescent="0.2">
      <c r="E9" s="63"/>
      <c r="G9" s="98"/>
    </row>
    <row r="10" spans="1:7" x14ac:dyDescent="0.2">
      <c r="E10" s="63"/>
      <c r="G10" s="98"/>
    </row>
    <row r="11" spans="1:7" x14ac:dyDescent="0.2">
      <c r="E11" s="63"/>
      <c r="G11" s="98"/>
    </row>
    <row r="12" spans="1:7" ht="15" x14ac:dyDescent="0.25">
      <c r="A12" s="6" t="s">
        <v>83</v>
      </c>
      <c r="B12" s="6"/>
      <c r="E12" s="63"/>
      <c r="G12" s="98"/>
    </row>
    <row r="13" spans="1:7" x14ac:dyDescent="0.2">
      <c r="A13" s="140" t="s">
        <v>98</v>
      </c>
      <c r="B13" s="140"/>
      <c r="C13" s="140"/>
      <c r="D13" s="140"/>
      <c r="E13" s="89">
        <f>ROUND(F13,1)</f>
        <v>0</v>
      </c>
      <c r="F13" s="65"/>
      <c r="G13" s="98">
        <v>18</v>
      </c>
    </row>
    <row r="14" spans="1:7" x14ac:dyDescent="0.2">
      <c r="A14" s="140" t="s">
        <v>99</v>
      </c>
      <c r="B14" s="140"/>
      <c r="C14" s="140"/>
      <c r="D14" s="140"/>
      <c r="E14" s="89">
        <f>ROUND(F14,1)</f>
        <v>0</v>
      </c>
      <c r="F14" s="65"/>
      <c r="G14" s="98">
        <v>14</v>
      </c>
    </row>
    <row r="15" spans="1:7" x14ac:dyDescent="0.2">
      <c r="A15" s="140" t="s">
        <v>100</v>
      </c>
      <c r="B15" s="140"/>
      <c r="C15" s="140"/>
      <c r="D15" s="140"/>
      <c r="E15" s="89">
        <f>ROUND(F15,1)</f>
        <v>0</v>
      </c>
      <c r="F15" s="65"/>
      <c r="G15" s="98">
        <v>12</v>
      </c>
    </row>
    <row r="16" spans="1:7" x14ac:dyDescent="0.2">
      <c r="E16" s="63"/>
      <c r="G16" s="98"/>
    </row>
    <row r="17" spans="1:7" x14ac:dyDescent="0.2">
      <c r="E17" s="63"/>
      <c r="G17" s="98"/>
    </row>
    <row r="18" spans="1:7" x14ac:dyDescent="0.2">
      <c r="E18" s="63"/>
      <c r="G18" s="98"/>
    </row>
    <row r="19" spans="1:7" ht="15" x14ac:dyDescent="0.25">
      <c r="A19" s="6" t="s">
        <v>84</v>
      </c>
      <c r="E19" s="63"/>
      <c r="G19" s="98"/>
    </row>
    <row r="20" spans="1:7" x14ac:dyDescent="0.2">
      <c r="A20" s="140" t="s">
        <v>89</v>
      </c>
      <c r="B20" s="140"/>
      <c r="C20" s="140"/>
      <c r="D20" s="140"/>
      <c r="E20" s="89">
        <f t="shared" ref="E20:E28" si="0">ROUND(F20,1)</f>
        <v>0</v>
      </c>
      <c r="F20" s="65"/>
      <c r="G20" s="98">
        <v>2</v>
      </c>
    </row>
    <row r="21" spans="1:7" x14ac:dyDescent="0.2">
      <c r="A21" s="140" t="s">
        <v>90</v>
      </c>
      <c r="B21" s="140"/>
      <c r="C21" s="140"/>
      <c r="D21" s="140"/>
      <c r="E21" s="89">
        <f t="shared" si="0"/>
        <v>0</v>
      </c>
      <c r="F21" s="65"/>
      <c r="G21" s="98">
        <v>2</v>
      </c>
    </row>
    <row r="22" spans="1:7" x14ac:dyDescent="0.2">
      <c r="A22" s="140" t="s">
        <v>91</v>
      </c>
      <c r="B22" s="140"/>
      <c r="C22" s="140"/>
      <c r="D22" s="140"/>
      <c r="E22" s="89">
        <f t="shared" si="0"/>
        <v>0</v>
      </c>
      <c r="F22" s="65"/>
      <c r="G22" s="98">
        <v>3</v>
      </c>
    </row>
    <row r="23" spans="1:7" x14ac:dyDescent="0.2">
      <c r="A23" s="140" t="s">
        <v>92</v>
      </c>
      <c r="B23" s="140"/>
      <c r="C23" s="140"/>
      <c r="D23" s="140"/>
      <c r="E23" s="89">
        <f t="shared" si="0"/>
        <v>0</v>
      </c>
      <c r="F23" s="65"/>
      <c r="G23" s="98">
        <v>2</v>
      </c>
    </row>
    <row r="24" spans="1:7" x14ac:dyDescent="0.2">
      <c r="A24" s="140" t="s">
        <v>93</v>
      </c>
      <c r="B24" s="140"/>
      <c r="C24" s="140"/>
      <c r="D24" s="140"/>
      <c r="E24" s="89">
        <f t="shared" si="0"/>
        <v>0</v>
      </c>
      <c r="F24" s="65"/>
      <c r="G24" s="98">
        <v>3</v>
      </c>
    </row>
    <row r="25" spans="1:7" x14ac:dyDescent="0.2">
      <c r="A25" s="140" t="s">
        <v>94</v>
      </c>
      <c r="B25" s="140"/>
      <c r="C25" s="140"/>
      <c r="D25" s="140"/>
      <c r="E25" s="89">
        <f t="shared" si="0"/>
        <v>0</v>
      </c>
      <c r="F25" s="65"/>
      <c r="G25" s="98">
        <v>7</v>
      </c>
    </row>
    <row r="26" spans="1:7" x14ac:dyDescent="0.2">
      <c r="A26" s="140" t="s">
        <v>95</v>
      </c>
      <c r="B26" s="140"/>
      <c r="C26" s="140"/>
      <c r="D26" s="140"/>
      <c r="E26" s="89">
        <f t="shared" si="0"/>
        <v>0</v>
      </c>
      <c r="F26" s="65"/>
      <c r="G26" s="98">
        <v>9</v>
      </c>
    </row>
    <row r="27" spans="1:7" x14ac:dyDescent="0.2">
      <c r="A27" s="140" t="s">
        <v>96</v>
      </c>
      <c r="B27" s="140"/>
      <c r="C27" s="140"/>
      <c r="D27" s="140"/>
      <c r="E27" s="89">
        <f t="shared" si="0"/>
        <v>0</v>
      </c>
      <c r="F27" s="65"/>
      <c r="G27" s="98">
        <v>3</v>
      </c>
    </row>
    <row r="28" spans="1:7" x14ac:dyDescent="0.2">
      <c r="A28" s="140" t="s">
        <v>97</v>
      </c>
      <c r="B28" s="140"/>
      <c r="C28" s="140"/>
      <c r="D28" s="140"/>
      <c r="E28" s="89">
        <f t="shared" si="0"/>
        <v>0</v>
      </c>
      <c r="F28" s="65"/>
      <c r="G28" s="98">
        <v>4</v>
      </c>
    </row>
    <row r="29" spans="1:7" x14ac:dyDescent="0.2">
      <c r="E29" s="63"/>
      <c r="G29" s="98"/>
    </row>
    <row r="30" spans="1:7" x14ac:dyDescent="0.2">
      <c r="E30" s="63"/>
      <c r="G30" s="98"/>
    </row>
    <row r="31" spans="1:7" x14ac:dyDescent="0.2">
      <c r="E31" s="63"/>
      <c r="G31" s="98"/>
    </row>
    <row r="32" spans="1:7" x14ac:dyDescent="0.2">
      <c r="E32" s="63"/>
      <c r="G32" s="98"/>
    </row>
    <row r="33" spans="1:7" ht="15" x14ac:dyDescent="0.25">
      <c r="A33" s="6" t="s">
        <v>85</v>
      </c>
      <c r="E33" s="63"/>
      <c r="G33" s="98"/>
    </row>
    <row r="34" spans="1:7" x14ac:dyDescent="0.2">
      <c r="A34" s="140" t="s">
        <v>222</v>
      </c>
      <c r="B34" s="140"/>
      <c r="C34" s="140"/>
      <c r="D34" s="140"/>
      <c r="E34" s="89">
        <f>ROUND(F34,1)</f>
        <v>0</v>
      </c>
      <c r="F34" s="65"/>
      <c r="G34" s="98">
        <v>-5</v>
      </c>
    </row>
    <row r="35" spans="1:7" x14ac:dyDescent="0.2">
      <c r="A35" s="140" t="s">
        <v>87</v>
      </c>
      <c r="B35" s="140"/>
      <c r="C35" s="140"/>
      <c r="D35" s="140"/>
      <c r="E35" s="89">
        <f>ROUND(F35,1)</f>
        <v>0</v>
      </c>
      <c r="F35" s="65"/>
      <c r="G35" s="98">
        <v>-4</v>
      </c>
    </row>
    <row r="36" spans="1:7" x14ac:dyDescent="0.2">
      <c r="A36" s="140" t="s">
        <v>88</v>
      </c>
      <c r="B36" s="140"/>
      <c r="C36" s="140"/>
      <c r="D36" s="140"/>
      <c r="E36" s="89">
        <f>ROUND(F36,1)</f>
        <v>0</v>
      </c>
      <c r="F36" s="65"/>
      <c r="G36" s="98">
        <v>-3</v>
      </c>
    </row>
    <row r="37" spans="1:7" x14ac:dyDescent="0.2">
      <c r="E37" s="63"/>
      <c r="G37" s="97"/>
    </row>
    <row r="38" spans="1:7" x14ac:dyDescent="0.2">
      <c r="E38" s="63"/>
      <c r="G38" s="97"/>
    </row>
    <row r="39" spans="1:7" x14ac:dyDescent="0.2">
      <c r="E39" s="63"/>
      <c r="G39" s="97"/>
    </row>
    <row r="40" spans="1:7" ht="15" x14ac:dyDescent="0.25">
      <c r="A40" s="141" t="s">
        <v>86</v>
      </c>
      <c r="B40" s="141"/>
      <c r="C40" s="141"/>
      <c r="D40" s="141"/>
      <c r="E40" s="90">
        <f>ROUND(F40,0)</f>
        <v>0</v>
      </c>
      <c r="F40" s="53">
        <f>SUM(E4:E8,E13:E15,E20:E28,E34:E36)+SUM(List2!E5,List2!E8:E15,List2!E18:E19,List2!B25:E30,List2!E33:E35,List2!E38,List2!E41:E43,List2!E46:E55)</f>
        <v>0</v>
      </c>
      <c r="G40" s="97"/>
    </row>
    <row r="59" spans="5:5" ht="15" x14ac:dyDescent="0.2">
      <c r="E59" s="64" t="s">
        <v>106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21">
    <mergeCell ref="A40:D40"/>
    <mergeCell ref="A23:D23"/>
    <mergeCell ref="A24:D24"/>
    <mergeCell ref="A25:D25"/>
    <mergeCell ref="A26:D26"/>
    <mergeCell ref="A36:D36"/>
    <mergeCell ref="A34:D34"/>
    <mergeCell ref="A35:D35"/>
    <mergeCell ref="A28:D28"/>
    <mergeCell ref="A20:D20"/>
    <mergeCell ref="A27:D27"/>
    <mergeCell ref="A15:D15"/>
    <mergeCell ref="A13:D13"/>
    <mergeCell ref="A22:D22"/>
    <mergeCell ref="A21:D21"/>
    <mergeCell ref="A14:D14"/>
    <mergeCell ref="A4:D4"/>
    <mergeCell ref="A5:D5"/>
    <mergeCell ref="C6:D6"/>
    <mergeCell ref="C7:D7"/>
    <mergeCell ref="A8:D8"/>
  </mergeCells>
  <phoneticPr fontId="14" type="noConversion"/>
  <pageMargins left="0.7" right="0.7" top="0.75" bottom="0.75" header="0.3" footer="0.3"/>
  <pageSetup paperSize="9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1"/>
  <sheetViews>
    <sheetView view="pageBreakPreview" topLeftCell="A25" zoomScaleNormal="80" zoomScaleSheetLayoutView="100" workbookViewId="0">
      <selection activeCell="G19" sqref="G19"/>
    </sheetView>
  </sheetViews>
  <sheetFormatPr defaultRowHeight="14.25" x14ac:dyDescent="0.2"/>
  <cols>
    <col min="1" max="1" width="26.140625" style="37" customWidth="1"/>
    <col min="2" max="2" width="7.28515625" style="37" customWidth="1"/>
    <col min="3" max="3" width="7.7109375" style="37" customWidth="1"/>
    <col min="4" max="4" width="7.42578125" style="37" customWidth="1"/>
    <col min="5" max="5" width="7.5703125" style="37" customWidth="1"/>
    <col min="6" max="6" width="7.7109375" style="37" customWidth="1"/>
    <col min="7" max="7" width="7.5703125" style="37" customWidth="1"/>
    <col min="8" max="8" width="7.42578125" style="37" customWidth="1"/>
    <col min="9" max="9" width="7.7109375" style="37" customWidth="1"/>
    <col min="10" max="10" width="7.5703125" style="37" customWidth="1"/>
    <col min="11" max="11" width="9.140625" style="38"/>
    <col min="12" max="16384" width="9.140625" style="37"/>
  </cols>
  <sheetData>
    <row r="1" spans="1:11" ht="15.75" x14ac:dyDescent="0.25">
      <c r="A1" s="36" t="s">
        <v>81</v>
      </c>
    </row>
    <row r="4" spans="1:11" x14ac:dyDescent="0.2">
      <c r="A4" s="143" t="s">
        <v>34</v>
      </c>
      <c r="B4" s="142" t="s">
        <v>35</v>
      </c>
      <c r="C4" s="142" t="s">
        <v>44</v>
      </c>
      <c r="D4" s="142" t="s">
        <v>45</v>
      </c>
      <c r="E4" s="142" t="s">
        <v>46</v>
      </c>
      <c r="F4" s="142" t="s">
        <v>47</v>
      </c>
      <c r="G4" s="142" t="s">
        <v>48</v>
      </c>
      <c r="H4" s="142" t="s">
        <v>49</v>
      </c>
      <c r="I4" s="142" t="s">
        <v>50</v>
      </c>
      <c r="J4" s="142" t="s">
        <v>43</v>
      </c>
    </row>
    <row r="5" spans="1:11" x14ac:dyDescent="0.2">
      <c r="A5" s="143"/>
      <c r="B5" s="142"/>
      <c r="C5" s="142"/>
      <c r="D5" s="142"/>
      <c r="E5" s="142"/>
      <c r="F5" s="142"/>
      <c r="G5" s="142"/>
      <c r="H5" s="142"/>
      <c r="I5" s="142"/>
      <c r="J5" s="142"/>
    </row>
    <row r="6" spans="1:11" x14ac:dyDescent="0.2">
      <c r="A6" s="143"/>
      <c r="B6" s="142"/>
      <c r="C6" s="142"/>
      <c r="D6" s="142"/>
      <c r="E6" s="142"/>
      <c r="F6" s="142"/>
      <c r="G6" s="142"/>
      <c r="H6" s="142"/>
      <c r="I6" s="142"/>
      <c r="J6" s="142"/>
    </row>
    <row r="7" spans="1:11" x14ac:dyDescent="0.2">
      <c r="A7" s="143" t="s">
        <v>33</v>
      </c>
      <c r="B7" s="142" t="s">
        <v>35</v>
      </c>
      <c r="C7" s="142" t="s">
        <v>36</v>
      </c>
      <c r="D7" s="142" t="s">
        <v>37</v>
      </c>
      <c r="E7" s="142" t="s">
        <v>38</v>
      </c>
      <c r="F7" s="142" t="s">
        <v>39</v>
      </c>
      <c r="G7" s="142" t="s">
        <v>40</v>
      </c>
      <c r="H7" s="142" t="s">
        <v>41</v>
      </c>
      <c r="I7" s="142" t="s">
        <v>42</v>
      </c>
      <c r="J7" s="142" t="s">
        <v>43</v>
      </c>
    </row>
    <row r="8" spans="1:11" x14ac:dyDescent="0.2">
      <c r="A8" s="143"/>
      <c r="B8" s="142"/>
      <c r="C8" s="142"/>
      <c r="D8" s="142"/>
      <c r="E8" s="142"/>
      <c r="F8" s="142"/>
      <c r="G8" s="142"/>
      <c r="H8" s="142"/>
      <c r="I8" s="142"/>
      <c r="J8" s="142"/>
    </row>
    <row r="9" spans="1:11" x14ac:dyDescent="0.2">
      <c r="A9" s="143"/>
      <c r="B9" s="142"/>
      <c r="C9" s="142"/>
      <c r="D9" s="142"/>
      <c r="E9" s="142"/>
      <c r="F9" s="142"/>
      <c r="G9" s="142"/>
      <c r="H9" s="142"/>
      <c r="I9" s="142"/>
      <c r="J9" s="142"/>
    </row>
    <row r="12" spans="1:11" x14ac:dyDescent="0.2">
      <c r="A12" s="39" t="s">
        <v>32</v>
      </c>
    </row>
    <row r="13" spans="1:11" x14ac:dyDescent="0.2">
      <c r="A13" s="40" t="s">
        <v>10</v>
      </c>
      <c r="B13" s="41">
        <v>128</v>
      </c>
      <c r="C13" s="41">
        <v>126</v>
      </c>
      <c r="D13" s="41">
        <v>124</v>
      </c>
      <c r="E13" s="41">
        <v>119</v>
      </c>
      <c r="F13" s="41">
        <v>116</v>
      </c>
      <c r="G13" s="41">
        <v>108</v>
      </c>
      <c r="H13" s="41">
        <v>99</v>
      </c>
      <c r="I13" s="41">
        <v>88</v>
      </c>
      <c r="J13" s="41">
        <v>77</v>
      </c>
    </row>
    <row r="15" spans="1:11" x14ac:dyDescent="0.2">
      <c r="A15" s="42" t="s">
        <v>51</v>
      </c>
    </row>
    <row r="16" spans="1:11" x14ac:dyDescent="0.2">
      <c r="A16" s="43" t="s">
        <v>52</v>
      </c>
      <c r="B16" s="44"/>
      <c r="C16" s="44"/>
      <c r="D16" s="44"/>
      <c r="E16" s="44"/>
      <c r="F16" s="44"/>
      <c r="G16" s="44"/>
      <c r="H16" s="44"/>
      <c r="I16" s="44"/>
      <c r="J16" s="44"/>
      <c r="K16" s="45"/>
    </row>
    <row r="17" spans="1:11" x14ac:dyDescent="0.2">
      <c r="A17" s="46" t="s">
        <v>53</v>
      </c>
      <c r="B17" s="44">
        <v>18</v>
      </c>
      <c r="C17" s="44">
        <v>16</v>
      </c>
      <c r="D17" s="44">
        <v>15</v>
      </c>
      <c r="E17" s="44">
        <v>14</v>
      </c>
      <c r="F17" s="44">
        <v>12</v>
      </c>
      <c r="G17" s="44">
        <v>10</v>
      </c>
      <c r="H17" s="44">
        <v>7</v>
      </c>
      <c r="I17" s="44">
        <v>5</v>
      </c>
      <c r="J17" s="44">
        <v>4</v>
      </c>
    </row>
    <row r="18" spans="1:11" x14ac:dyDescent="0.2">
      <c r="A18" s="46" t="s">
        <v>54</v>
      </c>
      <c r="B18" s="44">
        <v>20</v>
      </c>
      <c r="C18" s="44">
        <v>18</v>
      </c>
      <c r="D18" s="44">
        <v>16</v>
      </c>
      <c r="E18" s="44">
        <v>14</v>
      </c>
      <c r="F18" s="44">
        <v>12</v>
      </c>
      <c r="G18" s="44">
        <v>9</v>
      </c>
      <c r="H18" s="44">
        <v>6</v>
      </c>
      <c r="I18" s="44">
        <v>4</v>
      </c>
      <c r="J18" s="44">
        <v>4</v>
      </c>
    </row>
    <row r="19" spans="1:11" x14ac:dyDescent="0.2">
      <c r="A19" s="43" t="s">
        <v>55</v>
      </c>
      <c r="B19" s="44"/>
      <c r="C19" s="44"/>
      <c r="D19" s="44"/>
      <c r="E19" s="44"/>
      <c r="F19" s="44"/>
      <c r="G19" s="44"/>
      <c r="H19" s="44"/>
      <c r="I19" s="44"/>
      <c r="J19" s="44"/>
      <c r="K19" s="45"/>
    </row>
    <row r="20" spans="1:11" x14ac:dyDescent="0.2">
      <c r="A20" s="46" t="s">
        <v>56</v>
      </c>
      <c r="B20" s="44">
        <v>10</v>
      </c>
      <c r="C20" s="44">
        <v>9</v>
      </c>
      <c r="D20" s="44">
        <v>8</v>
      </c>
      <c r="E20" s="44">
        <v>8</v>
      </c>
      <c r="F20" s="44">
        <v>7</v>
      </c>
      <c r="G20" s="44">
        <v>5</v>
      </c>
      <c r="H20" s="44">
        <v>4</v>
      </c>
      <c r="I20" s="44">
        <v>3</v>
      </c>
      <c r="J20" s="44">
        <v>2</v>
      </c>
    </row>
    <row r="21" spans="1:11" x14ac:dyDescent="0.2">
      <c r="A21" s="46" t="s">
        <v>57</v>
      </c>
      <c r="B21" s="44">
        <v>6</v>
      </c>
      <c r="C21" s="44">
        <v>5</v>
      </c>
      <c r="D21" s="44">
        <v>5</v>
      </c>
      <c r="E21" s="44">
        <v>4</v>
      </c>
      <c r="F21" s="44">
        <v>4</v>
      </c>
      <c r="G21" s="44">
        <v>3</v>
      </c>
      <c r="H21" s="44">
        <v>2</v>
      </c>
      <c r="I21" s="44">
        <v>1</v>
      </c>
      <c r="J21" s="44">
        <v>1</v>
      </c>
    </row>
    <row r="22" spans="1:11" x14ac:dyDescent="0.2">
      <c r="A22" s="46" t="s">
        <v>58</v>
      </c>
      <c r="B22" s="44">
        <v>4</v>
      </c>
      <c r="C22" s="44">
        <v>4</v>
      </c>
      <c r="D22" s="44">
        <v>3</v>
      </c>
      <c r="E22" s="44">
        <v>3</v>
      </c>
      <c r="F22" s="44">
        <v>2</v>
      </c>
      <c r="G22" s="44">
        <v>2</v>
      </c>
      <c r="H22" s="44">
        <v>1</v>
      </c>
      <c r="I22" s="44">
        <v>1</v>
      </c>
      <c r="J22" s="44">
        <v>1</v>
      </c>
    </row>
    <row r="23" spans="1:11" x14ac:dyDescent="0.2">
      <c r="A23" s="47"/>
      <c r="B23" s="38"/>
      <c r="C23" s="38"/>
      <c r="D23" s="38"/>
      <c r="E23" s="38"/>
      <c r="F23" s="38"/>
      <c r="G23" s="38"/>
      <c r="H23" s="38"/>
      <c r="I23" s="38"/>
      <c r="J23" s="38"/>
    </row>
    <row r="24" spans="1:11" x14ac:dyDescent="0.2">
      <c r="A24" s="43" t="s">
        <v>59</v>
      </c>
      <c r="B24" s="44"/>
      <c r="C24" s="44"/>
      <c r="D24" s="44"/>
      <c r="E24" s="44"/>
      <c r="F24" s="44"/>
      <c r="G24" s="44"/>
      <c r="H24" s="44"/>
      <c r="I24" s="44"/>
      <c r="J24" s="44"/>
      <c r="K24" s="45"/>
    </row>
    <row r="25" spans="1:11" x14ac:dyDescent="0.2">
      <c r="A25" s="46" t="s">
        <v>60</v>
      </c>
      <c r="B25" s="44">
        <v>25</v>
      </c>
      <c r="C25" s="44">
        <v>23</v>
      </c>
      <c r="D25" s="44">
        <v>21</v>
      </c>
      <c r="E25" s="44">
        <v>19</v>
      </c>
      <c r="F25" s="44">
        <v>17</v>
      </c>
      <c r="G25" s="44">
        <v>13</v>
      </c>
      <c r="H25" s="44">
        <v>10</v>
      </c>
      <c r="I25" s="44">
        <v>7</v>
      </c>
      <c r="J25" s="44">
        <v>5</v>
      </c>
    </row>
    <row r="26" spans="1:11" x14ac:dyDescent="0.2">
      <c r="A26" s="46" t="s">
        <v>61</v>
      </c>
      <c r="B26" s="44">
        <v>18</v>
      </c>
      <c r="C26" s="44">
        <v>16</v>
      </c>
      <c r="D26" s="44">
        <v>14</v>
      </c>
      <c r="E26" s="44">
        <v>13</v>
      </c>
      <c r="F26" s="44">
        <v>11</v>
      </c>
      <c r="G26" s="44">
        <v>8</v>
      </c>
      <c r="H26" s="44">
        <v>5</v>
      </c>
      <c r="I26" s="44">
        <v>4</v>
      </c>
      <c r="J26" s="44">
        <v>4</v>
      </c>
    </row>
    <row r="27" spans="1:11" x14ac:dyDescent="0.2">
      <c r="A27" s="47"/>
      <c r="B27" s="38"/>
      <c r="C27" s="38"/>
      <c r="D27" s="38"/>
      <c r="E27" s="38"/>
      <c r="F27" s="38"/>
      <c r="G27" s="38"/>
      <c r="H27" s="38"/>
      <c r="I27" s="38"/>
      <c r="J27" s="38"/>
    </row>
    <row r="28" spans="1:11" x14ac:dyDescent="0.2">
      <c r="A28" s="42" t="s">
        <v>62</v>
      </c>
      <c r="B28" s="38"/>
      <c r="C28" s="38"/>
      <c r="D28" s="38"/>
      <c r="E28" s="38"/>
      <c r="F28" s="38"/>
      <c r="G28" s="38"/>
      <c r="H28" s="38"/>
      <c r="I28" s="38"/>
      <c r="J28" s="38"/>
    </row>
    <row r="29" spans="1:11" x14ac:dyDescent="0.2">
      <c r="A29" s="46" t="s">
        <v>63</v>
      </c>
      <c r="B29" s="44">
        <v>5</v>
      </c>
      <c r="C29" s="44">
        <v>5</v>
      </c>
      <c r="D29" s="44">
        <v>4</v>
      </c>
      <c r="E29" s="44">
        <v>4</v>
      </c>
      <c r="F29" s="44">
        <v>3</v>
      </c>
      <c r="G29" s="44">
        <v>3</v>
      </c>
      <c r="H29" s="44">
        <v>2</v>
      </c>
      <c r="I29" s="44">
        <v>1</v>
      </c>
      <c r="J29" s="44">
        <v>1</v>
      </c>
    </row>
    <row r="30" spans="1:11" x14ac:dyDescent="0.2">
      <c r="A30" s="46" t="s">
        <v>64</v>
      </c>
      <c r="B30" s="44">
        <v>12</v>
      </c>
      <c r="C30" s="44">
        <v>11</v>
      </c>
      <c r="D30" s="44">
        <v>10</v>
      </c>
      <c r="E30" s="44">
        <v>9</v>
      </c>
      <c r="F30" s="44">
        <v>7</v>
      </c>
      <c r="G30" s="44">
        <v>5</v>
      </c>
      <c r="H30" s="44">
        <v>3</v>
      </c>
      <c r="I30" s="44">
        <v>2</v>
      </c>
      <c r="J30" s="44">
        <v>2</v>
      </c>
    </row>
    <row r="31" spans="1:11" x14ac:dyDescent="0.2">
      <c r="A31" s="46" t="s">
        <v>65</v>
      </c>
      <c r="B31" s="44">
        <v>5</v>
      </c>
      <c r="C31" s="44">
        <v>4</v>
      </c>
      <c r="D31" s="44">
        <v>3</v>
      </c>
      <c r="E31" s="44">
        <v>3</v>
      </c>
      <c r="F31" s="44">
        <v>2</v>
      </c>
      <c r="G31" s="44">
        <v>1</v>
      </c>
      <c r="H31" s="44">
        <v>1</v>
      </c>
      <c r="I31" s="44">
        <v>1</v>
      </c>
      <c r="J31" s="44">
        <v>1</v>
      </c>
    </row>
    <row r="32" spans="1:11" x14ac:dyDescent="0.2">
      <c r="A32" s="46" t="s">
        <v>66</v>
      </c>
      <c r="B32" s="44">
        <v>20</v>
      </c>
      <c r="C32" s="44">
        <v>16</v>
      </c>
      <c r="D32" s="44">
        <v>13</v>
      </c>
      <c r="E32" s="44">
        <v>11</v>
      </c>
      <c r="F32" s="44">
        <v>7</v>
      </c>
      <c r="G32" s="44">
        <v>4</v>
      </c>
      <c r="H32" s="44">
        <v>4</v>
      </c>
      <c r="I32" s="44">
        <v>4</v>
      </c>
      <c r="J32" s="44">
        <v>4</v>
      </c>
    </row>
    <row r="33" spans="1:11" x14ac:dyDescent="0.2">
      <c r="A33" s="46" t="s">
        <v>67</v>
      </c>
      <c r="B33" s="44">
        <v>6</v>
      </c>
      <c r="C33" s="44">
        <v>5</v>
      </c>
      <c r="D33" s="44">
        <v>5</v>
      </c>
      <c r="E33" s="44">
        <v>4</v>
      </c>
      <c r="F33" s="44">
        <v>3</v>
      </c>
      <c r="G33" s="44">
        <v>2</v>
      </c>
      <c r="H33" s="44">
        <v>1</v>
      </c>
      <c r="I33" s="44">
        <v>1</v>
      </c>
      <c r="J33" s="44">
        <v>1</v>
      </c>
    </row>
    <row r="34" spans="1:11" x14ac:dyDescent="0.2">
      <c r="A34" s="46" t="s">
        <v>68</v>
      </c>
      <c r="B34" s="44">
        <v>9</v>
      </c>
      <c r="C34" s="44">
        <v>8</v>
      </c>
      <c r="D34" s="44">
        <v>8</v>
      </c>
      <c r="E34" s="44">
        <v>7</v>
      </c>
      <c r="F34" s="44">
        <v>6</v>
      </c>
      <c r="G34" s="44">
        <v>5</v>
      </c>
      <c r="H34" s="44">
        <v>4</v>
      </c>
      <c r="I34" s="44">
        <v>2</v>
      </c>
      <c r="J34" s="44">
        <v>2</v>
      </c>
    </row>
    <row r="35" spans="1:11" x14ac:dyDescent="0.2">
      <c r="A35" s="47"/>
      <c r="B35" s="38"/>
      <c r="C35" s="38"/>
      <c r="D35" s="38"/>
      <c r="E35" s="38"/>
      <c r="F35" s="38"/>
      <c r="G35" s="38"/>
      <c r="H35" s="38"/>
      <c r="I35" s="38"/>
      <c r="J35" s="38"/>
    </row>
    <row r="36" spans="1:11" x14ac:dyDescent="0.2">
      <c r="A36" s="42" t="s">
        <v>69</v>
      </c>
      <c r="B36" s="38"/>
      <c r="C36" s="38"/>
      <c r="D36" s="38"/>
      <c r="E36" s="38"/>
      <c r="F36" s="38"/>
      <c r="G36" s="38"/>
      <c r="H36" s="38"/>
      <c r="I36" s="38"/>
      <c r="J36" s="38"/>
    </row>
    <row r="37" spans="1:11" x14ac:dyDescent="0.2">
      <c r="A37" s="46" t="s">
        <v>70</v>
      </c>
      <c r="B37" s="44">
        <v>14</v>
      </c>
      <c r="C37" s="44">
        <v>13</v>
      </c>
      <c r="D37" s="44">
        <v>12</v>
      </c>
      <c r="E37" s="44">
        <v>11</v>
      </c>
      <c r="F37" s="44">
        <v>9</v>
      </c>
      <c r="G37" s="44">
        <v>7</v>
      </c>
      <c r="H37" s="44">
        <v>6</v>
      </c>
      <c r="I37" s="44">
        <v>4</v>
      </c>
      <c r="J37" s="44">
        <v>3</v>
      </c>
    </row>
    <row r="38" spans="1:11" x14ac:dyDescent="0.2">
      <c r="A38" s="46" t="s">
        <v>71</v>
      </c>
      <c r="B38" s="44">
        <v>10</v>
      </c>
      <c r="C38" s="44">
        <v>9</v>
      </c>
      <c r="D38" s="44">
        <v>8</v>
      </c>
      <c r="E38" s="44">
        <v>7</v>
      </c>
      <c r="F38" s="44">
        <v>6</v>
      </c>
      <c r="G38" s="44">
        <v>4</v>
      </c>
      <c r="H38" s="44">
        <v>3</v>
      </c>
      <c r="I38" s="44">
        <v>2</v>
      </c>
      <c r="J38" s="44">
        <v>2</v>
      </c>
    </row>
    <row r="39" spans="1:11" x14ac:dyDescent="0.2">
      <c r="A39" s="46" t="s">
        <v>72</v>
      </c>
      <c r="B39" s="44">
        <v>8</v>
      </c>
      <c r="C39" s="44">
        <v>7</v>
      </c>
      <c r="D39" s="44">
        <v>6</v>
      </c>
      <c r="E39" s="44">
        <v>5</v>
      </c>
      <c r="F39" s="44">
        <v>4</v>
      </c>
      <c r="G39" s="44">
        <v>2</v>
      </c>
      <c r="H39" s="44">
        <v>2</v>
      </c>
      <c r="I39" s="44">
        <v>2</v>
      </c>
      <c r="J39" s="44">
        <v>2</v>
      </c>
    </row>
    <row r="40" spans="1:11" x14ac:dyDescent="0.2">
      <c r="A40" s="47"/>
      <c r="B40" s="38"/>
      <c r="C40" s="38"/>
      <c r="D40" s="38"/>
      <c r="E40" s="38"/>
      <c r="F40" s="38"/>
      <c r="G40" s="38"/>
      <c r="H40" s="38"/>
      <c r="I40" s="38"/>
      <c r="J40" s="38"/>
    </row>
    <row r="41" spans="1:11" x14ac:dyDescent="0.2">
      <c r="A41" s="43" t="s">
        <v>73</v>
      </c>
      <c r="B41" s="44"/>
      <c r="C41" s="44"/>
      <c r="D41" s="44"/>
      <c r="E41" s="44"/>
      <c r="F41" s="44"/>
      <c r="G41" s="44"/>
      <c r="H41" s="44"/>
      <c r="I41" s="44"/>
      <c r="J41" s="44"/>
      <c r="K41" s="45"/>
    </row>
    <row r="42" spans="1:11" x14ac:dyDescent="0.2">
      <c r="A42" s="46" t="s">
        <v>74</v>
      </c>
      <c r="B42" s="44">
        <v>13</v>
      </c>
      <c r="C42" s="44">
        <v>11</v>
      </c>
      <c r="D42" s="44">
        <v>10</v>
      </c>
      <c r="E42" s="44">
        <v>8</v>
      </c>
      <c r="F42" s="44">
        <v>7</v>
      </c>
      <c r="G42" s="44">
        <v>4</v>
      </c>
      <c r="H42" s="44">
        <v>3</v>
      </c>
      <c r="I42" s="44">
        <v>3</v>
      </c>
      <c r="J42" s="44">
        <v>3</v>
      </c>
    </row>
    <row r="43" spans="1:11" x14ac:dyDescent="0.2">
      <c r="A43" s="46" t="s">
        <v>75</v>
      </c>
      <c r="B43" s="44">
        <v>12</v>
      </c>
      <c r="C43" s="44">
        <v>10</v>
      </c>
      <c r="D43" s="44">
        <v>8</v>
      </c>
      <c r="E43" s="44">
        <v>6</v>
      </c>
      <c r="F43" s="44">
        <v>4</v>
      </c>
      <c r="G43" s="44">
        <v>2</v>
      </c>
      <c r="H43" s="44">
        <v>2</v>
      </c>
      <c r="I43" s="44">
        <v>2</v>
      </c>
      <c r="J43" s="44">
        <v>2</v>
      </c>
    </row>
    <row r="44" spans="1:11" x14ac:dyDescent="0.2">
      <c r="A44" s="47"/>
      <c r="B44" s="38"/>
      <c r="C44" s="38"/>
      <c r="D44" s="38"/>
      <c r="E44" s="38"/>
      <c r="F44" s="38"/>
      <c r="G44" s="38"/>
      <c r="H44" s="38"/>
      <c r="I44" s="38"/>
      <c r="J44" s="38"/>
    </row>
    <row r="45" spans="1:11" x14ac:dyDescent="0.2">
      <c r="A45" s="48" t="s">
        <v>76</v>
      </c>
      <c r="B45" s="44"/>
      <c r="C45" s="44"/>
      <c r="D45" s="44"/>
      <c r="E45" s="44"/>
      <c r="F45" s="44"/>
      <c r="G45" s="44"/>
      <c r="H45" s="44"/>
      <c r="I45" s="44"/>
      <c r="J45" s="44"/>
      <c r="K45" s="45"/>
    </row>
    <row r="46" spans="1:11" x14ac:dyDescent="0.2">
      <c r="A46" s="46" t="s">
        <v>77</v>
      </c>
      <c r="B46" s="44">
        <v>26</v>
      </c>
      <c r="C46" s="44">
        <v>22</v>
      </c>
      <c r="D46" s="44">
        <v>20</v>
      </c>
      <c r="E46" s="44">
        <v>17</v>
      </c>
      <c r="F46" s="44">
        <v>13</v>
      </c>
      <c r="G46" s="44">
        <v>8</v>
      </c>
      <c r="H46" s="44">
        <v>5</v>
      </c>
      <c r="I46" s="44">
        <v>5</v>
      </c>
      <c r="J46" s="44">
        <v>5</v>
      </c>
    </row>
    <row r="47" spans="1:11" x14ac:dyDescent="0.2">
      <c r="A47" s="47"/>
      <c r="B47" s="38"/>
      <c r="C47" s="38"/>
      <c r="D47" s="38"/>
      <c r="E47" s="38"/>
      <c r="F47" s="38"/>
      <c r="G47" s="38"/>
      <c r="H47" s="38"/>
      <c r="I47" s="38"/>
      <c r="J47" s="38"/>
    </row>
    <row r="48" spans="1:11" x14ac:dyDescent="0.2">
      <c r="A48" s="48" t="s">
        <v>78</v>
      </c>
      <c r="B48" s="44"/>
      <c r="C48" s="44"/>
      <c r="D48" s="44"/>
      <c r="E48" s="44"/>
      <c r="F48" s="44"/>
      <c r="G48" s="44"/>
      <c r="H48" s="44"/>
      <c r="I48" s="44"/>
      <c r="J48" s="44"/>
      <c r="K48" s="45"/>
    </row>
    <row r="49" spans="1:10" x14ac:dyDescent="0.2">
      <c r="A49" s="46" t="s">
        <v>79</v>
      </c>
      <c r="B49" s="44">
        <v>36</v>
      </c>
      <c r="C49" s="44">
        <v>31</v>
      </c>
      <c r="D49" s="44">
        <v>27</v>
      </c>
      <c r="E49" s="44">
        <v>23</v>
      </c>
      <c r="F49" s="44">
        <v>18</v>
      </c>
      <c r="G49" s="44">
        <v>11</v>
      </c>
      <c r="H49" s="44">
        <v>7</v>
      </c>
      <c r="I49" s="44">
        <v>7</v>
      </c>
      <c r="J49" s="44">
        <v>7</v>
      </c>
    </row>
    <row r="61" spans="1:10" ht="15.75" x14ac:dyDescent="0.25">
      <c r="J61" s="49" t="s">
        <v>80</v>
      </c>
    </row>
  </sheetData>
  <sheetProtection sheet="1" formatCells="0" formatColumns="0" formatRows="0" insertColumns="0" insertRows="0" insertHyperlinks="0" deleteColumns="0" deleteRows="0" sort="0" autoFilter="0" pivotTables="0"/>
  <mergeCells count="20">
    <mergeCell ref="A4:A6"/>
    <mergeCell ref="A7:A9"/>
    <mergeCell ref="B4:B6"/>
    <mergeCell ref="C4:C6"/>
    <mergeCell ref="D4:D6"/>
    <mergeCell ref="E4:E6"/>
    <mergeCell ref="B7:B9"/>
    <mergeCell ref="C7:C9"/>
    <mergeCell ref="D7:D9"/>
    <mergeCell ref="E7:E9"/>
    <mergeCell ref="I7:I9"/>
    <mergeCell ref="J7:J9"/>
    <mergeCell ref="F4:F6"/>
    <mergeCell ref="G4:G6"/>
    <mergeCell ref="H4:H6"/>
    <mergeCell ref="I4:I6"/>
    <mergeCell ref="J4:J6"/>
    <mergeCell ref="G7:G9"/>
    <mergeCell ref="H7:H9"/>
    <mergeCell ref="F7:F9"/>
  </mergeCells>
  <phoneticPr fontId="14" type="noConversion"/>
  <pageMargins left="0.7" right="0.7" top="0.75" bottom="0.75" header="0.3" footer="0.3"/>
  <pageSetup paperSize="9" scale="8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9"/>
  <sheetViews>
    <sheetView showZeros="0" tabSelected="1" view="pageBreakPreview" zoomScale="85" zoomScaleNormal="80" zoomScaleSheetLayoutView="85" workbookViewId="0">
      <selection activeCell="B43" sqref="B43"/>
    </sheetView>
  </sheetViews>
  <sheetFormatPr defaultRowHeight="15" x14ac:dyDescent="0.25"/>
  <cols>
    <col min="1" max="1" width="20" customWidth="1"/>
    <col min="2" max="2" width="38.7109375" customWidth="1"/>
    <col min="5" max="5" width="9" customWidth="1"/>
    <col min="6" max="6" width="10.42578125" customWidth="1"/>
    <col min="7" max="7" width="10.140625" customWidth="1"/>
    <col min="8" max="8" width="11" customWidth="1"/>
  </cols>
  <sheetData>
    <row r="1" spans="1:9" ht="15.75" x14ac:dyDescent="0.25">
      <c r="A1" s="50" t="s">
        <v>0</v>
      </c>
      <c r="B1" s="34"/>
      <c r="C1" s="34"/>
      <c r="D1" s="34"/>
      <c r="E1" s="1"/>
      <c r="F1" s="1"/>
      <c r="G1" s="1"/>
    </row>
    <row r="2" spans="1:9" x14ac:dyDescent="0.25">
      <c r="A2" s="34"/>
      <c r="B2" s="34"/>
      <c r="C2" s="34"/>
      <c r="D2" s="34"/>
      <c r="E2" s="1"/>
      <c r="F2" s="1"/>
      <c r="G2" s="1"/>
    </row>
    <row r="3" spans="1:9" x14ac:dyDescent="0.25">
      <c r="A3" s="34"/>
      <c r="B3" s="34"/>
      <c r="C3" s="34"/>
      <c r="D3" s="34"/>
      <c r="E3" s="1"/>
      <c r="F3" s="1"/>
      <c r="G3" s="1"/>
    </row>
    <row r="4" spans="1:9" x14ac:dyDescent="0.25">
      <c r="A4" s="150" t="s">
        <v>5</v>
      </c>
      <c r="B4" s="151"/>
      <c r="C4" s="147" t="s">
        <v>223</v>
      </c>
      <c r="D4" s="147" t="s">
        <v>6</v>
      </c>
      <c r="E4" s="105" t="s">
        <v>7</v>
      </c>
      <c r="F4" s="105" t="s">
        <v>8</v>
      </c>
      <c r="G4" s="105" t="s">
        <v>9</v>
      </c>
    </row>
    <row r="5" spans="1:9" x14ac:dyDescent="0.25">
      <c r="A5" s="152"/>
      <c r="B5" s="153"/>
      <c r="C5" s="148"/>
      <c r="D5" s="158"/>
      <c r="E5" s="105"/>
      <c r="F5" s="105"/>
      <c r="G5" s="105"/>
    </row>
    <row r="6" spans="1:9" x14ac:dyDescent="0.25">
      <c r="A6" s="154"/>
      <c r="B6" s="155"/>
      <c r="C6" s="149"/>
      <c r="D6" s="159"/>
      <c r="E6" s="105"/>
      <c r="F6" s="105" t="s">
        <v>10</v>
      </c>
      <c r="G6" s="105"/>
      <c r="H6" s="91" t="s">
        <v>238</v>
      </c>
      <c r="I6" s="91" t="s">
        <v>239</v>
      </c>
    </row>
    <row r="7" spans="1:9" x14ac:dyDescent="0.25">
      <c r="A7" s="160" t="s">
        <v>25</v>
      </c>
      <c r="B7" s="51" t="s">
        <v>24</v>
      </c>
      <c r="C7" s="26" t="s">
        <v>11</v>
      </c>
      <c r="D7" s="86"/>
      <c r="E7" s="86"/>
      <c r="F7" s="25">
        <v>74</v>
      </c>
      <c r="G7" s="25">
        <v>28</v>
      </c>
      <c r="H7" s="92"/>
      <c r="I7" s="66">
        <f>+H7*D7</f>
        <v>0</v>
      </c>
    </row>
    <row r="8" spans="1:9" x14ac:dyDescent="0.25">
      <c r="A8" s="161"/>
      <c r="B8" s="51" t="s">
        <v>23</v>
      </c>
      <c r="C8" s="26" t="s">
        <v>11</v>
      </c>
      <c r="D8" s="86"/>
      <c r="E8" s="86"/>
      <c r="F8" s="25">
        <v>95</v>
      </c>
      <c r="G8" s="25">
        <v>35</v>
      </c>
      <c r="H8" s="92"/>
      <c r="I8" s="66">
        <f t="shared" ref="I8:I16" si="0">+H8*D8</f>
        <v>0</v>
      </c>
    </row>
    <row r="9" spans="1:9" x14ac:dyDescent="0.25">
      <c r="A9" s="51" t="s">
        <v>27</v>
      </c>
      <c r="B9" s="51" t="s">
        <v>22</v>
      </c>
      <c r="C9" s="26" t="s">
        <v>11</v>
      </c>
      <c r="D9" s="86"/>
      <c r="E9" s="86"/>
      <c r="F9" s="25">
        <v>160</v>
      </c>
      <c r="G9" s="25">
        <v>60</v>
      </c>
      <c r="H9" s="92"/>
      <c r="I9" s="66">
        <f t="shared" si="0"/>
        <v>0</v>
      </c>
    </row>
    <row r="10" spans="1:9" x14ac:dyDescent="0.25">
      <c r="A10" s="51" t="s">
        <v>20</v>
      </c>
      <c r="B10" s="51" t="s">
        <v>21</v>
      </c>
      <c r="C10" s="26" t="s">
        <v>11</v>
      </c>
      <c r="D10" s="86"/>
      <c r="E10" s="86"/>
      <c r="F10" s="25">
        <v>127</v>
      </c>
      <c r="G10" s="25">
        <v>47</v>
      </c>
      <c r="H10" s="92"/>
      <c r="I10" s="66">
        <f t="shared" si="0"/>
        <v>0</v>
      </c>
    </row>
    <row r="11" spans="1:9" x14ac:dyDescent="0.25">
      <c r="A11" s="51" t="s">
        <v>19</v>
      </c>
      <c r="B11" s="51"/>
      <c r="C11" s="26" t="s">
        <v>11</v>
      </c>
      <c r="D11" s="86"/>
      <c r="E11" s="86"/>
      <c r="F11" s="25">
        <v>130</v>
      </c>
      <c r="G11" s="25">
        <v>38</v>
      </c>
      <c r="H11" s="92"/>
      <c r="I11" s="66">
        <f t="shared" si="0"/>
        <v>0</v>
      </c>
    </row>
    <row r="12" spans="1:9" x14ac:dyDescent="0.25">
      <c r="A12" s="160" t="s">
        <v>229</v>
      </c>
      <c r="B12" s="51" t="s">
        <v>18</v>
      </c>
      <c r="C12" s="26" t="s">
        <v>11</v>
      </c>
      <c r="D12" s="86"/>
      <c r="E12" s="86"/>
      <c r="F12" s="25">
        <v>29</v>
      </c>
      <c r="G12" s="25">
        <v>11</v>
      </c>
      <c r="H12" s="92"/>
      <c r="I12" s="66">
        <f t="shared" si="0"/>
        <v>0</v>
      </c>
    </row>
    <row r="13" spans="1:9" x14ac:dyDescent="0.25">
      <c r="A13" s="161"/>
      <c r="B13" s="51" t="s">
        <v>17</v>
      </c>
      <c r="C13" s="26" t="s">
        <v>11</v>
      </c>
      <c r="D13" s="86"/>
      <c r="E13" s="86"/>
      <c r="F13" s="25">
        <v>48</v>
      </c>
      <c r="G13" s="25">
        <v>18</v>
      </c>
      <c r="H13" s="92"/>
      <c r="I13" s="66">
        <f t="shared" si="0"/>
        <v>0</v>
      </c>
    </row>
    <row r="14" spans="1:9" x14ac:dyDescent="0.25">
      <c r="A14" s="51" t="s">
        <v>15</v>
      </c>
      <c r="B14" s="51" t="s">
        <v>16</v>
      </c>
      <c r="C14" s="26" t="s">
        <v>26</v>
      </c>
      <c r="D14" s="86"/>
      <c r="E14" s="86"/>
      <c r="F14" s="25">
        <v>214</v>
      </c>
      <c r="G14" s="25">
        <v>80</v>
      </c>
      <c r="H14" s="92"/>
      <c r="I14" s="66">
        <f t="shared" si="0"/>
        <v>0</v>
      </c>
    </row>
    <row r="15" spans="1:9" x14ac:dyDescent="0.25">
      <c r="A15" s="51" t="s">
        <v>14</v>
      </c>
      <c r="B15" s="51"/>
      <c r="C15" s="26" t="s">
        <v>11</v>
      </c>
      <c r="D15" s="86"/>
      <c r="E15" s="86"/>
      <c r="F15" s="25">
        <v>193</v>
      </c>
      <c r="G15" s="25">
        <v>58</v>
      </c>
      <c r="H15" s="92"/>
      <c r="I15" s="66">
        <f t="shared" si="0"/>
        <v>0</v>
      </c>
    </row>
    <row r="16" spans="1:9" x14ac:dyDescent="0.25">
      <c r="A16" s="51" t="s">
        <v>12</v>
      </c>
      <c r="B16" s="51"/>
      <c r="C16" s="26"/>
      <c r="D16" s="86"/>
      <c r="E16" s="86"/>
      <c r="F16" s="86"/>
      <c r="G16" s="86"/>
      <c r="H16" s="92"/>
      <c r="I16" s="66">
        <f t="shared" si="0"/>
        <v>0</v>
      </c>
    </row>
    <row r="17" spans="1:10" x14ac:dyDescent="0.25">
      <c r="A17" s="34"/>
      <c r="B17" s="34"/>
      <c r="C17" s="34"/>
      <c r="D17" s="34"/>
      <c r="E17" s="1"/>
      <c r="F17" s="1"/>
      <c r="G17" s="1"/>
    </row>
    <row r="18" spans="1:10" x14ac:dyDescent="0.25">
      <c r="A18" s="34"/>
      <c r="B18" s="34"/>
      <c r="C18" s="34"/>
      <c r="D18" s="34"/>
      <c r="E18" s="1"/>
      <c r="F18" s="1"/>
      <c r="G18" s="1"/>
      <c r="I18" t="s">
        <v>237</v>
      </c>
    </row>
    <row r="19" spans="1:10" ht="15.75" x14ac:dyDescent="0.25">
      <c r="A19" s="156" t="s">
        <v>13</v>
      </c>
      <c r="B19" s="157"/>
      <c r="C19" s="157"/>
      <c r="D19" s="157"/>
      <c r="E19" s="162">
        <f>ROUND(H19,0)</f>
        <v>0</v>
      </c>
      <c r="F19" s="163"/>
      <c r="G19" s="164"/>
      <c r="H19" s="144">
        <f>SUM(I7:I16)</f>
        <v>0</v>
      </c>
      <c r="I19" s="145"/>
      <c r="J19" s="146"/>
    </row>
    <row r="20" spans="1:10" x14ac:dyDescent="0.25">
      <c r="A20" s="1"/>
      <c r="B20" s="1"/>
      <c r="C20" s="1"/>
      <c r="D20" s="1"/>
      <c r="E20" s="1"/>
      <c r="F20" s="1"/>
      <c r="G20" s="1"/>
    </row>
    <row r="21" spans="1:10" x14ac:dyDescent="0.25">
      <c r="A21" s="1"/>
      <c r="B21" s="1"/>
      <c r="C21" s="1"/>
      <c r="D21" s="1"/>
      <c r="E21" s="1"/>
      <c r="F21" s="1"/>
      <c r="G21" s="1"/>
    </row>
    <row r="22" spans="1:10" x14ac:dyDescent="0.25">
      <c r="A22" s="1"/>
      <c r="B22" s="1"/>
      <c r="C22" s="1"/>
      <c r="D22" s="1"/>
      <c r="E22" s="1"/>
      <c r="F22" s="1"/>
      <c r="G22" s="1"/>
    </row>
    <row r="23" spans="1:10" x14ac:dyDescent="0.25">
      <c r="A23" s="1"/>
      <c r="B23" s="1"/>
      <c r="C23" s="1"/>
      <c r="D23" s="1"/>
      <c r="E23" s="1"/>
      <c r="F23" s="1"/>
      <c r="G23" s="1"/>
    </row>
    <row r="24" spans="1:10" ht="15.75" x14ac:dyDescent="0.25">
      <c r="A24" s="5" t="s">
        <v>1</v>
      </c>
      <c r="B24" s="1"/>
      <c r="C24" s="1"/>
      <c r="D24" s="1"/>
      <c r="E24" s="1"/>
      <c r="F24" s="1"/>
      <c r="G24" s="1"/>
    </row>
    <row r="25" spans="1:10" x14ac:dyDescent="0.25">
      <c r="A25" s="1"/>
      <c r="B25" s="1"/>
      <c r="C25" s="1"/>
      <c r="D25" s="1"/>
      <c r="E25" s="1"/>
      <c r="F25" s="1"/>
      <c r="G25" s="1"/>
    </row>
    <row r="26" spans="1:10" x14ac:dyDescent="0.25">
      <c r="A26" s="1" t="s">
        <v>226</v>
      </c>
      <c r="B26" s="1"/>
      <c r="C26" s="1"/>
      <c r="D26" s="1"/>
      <c r="E26" s="1"/>
      <c r="F26" s="1"/>
      <c r="G26" s="1"/>
    </row>
    <row r="27" spans="1:10" x14ac:dyDescent="0.25">
      <c r="A27" s="1"/>
      <c r="B27" s="1"/>
      <c r="C27" s="1"/>
      <c r="D27" s="1"/>
      <c r="E27" s="1"/>
      <c r="F27" s="1"/>
      <c r="G27" s="1"/>
    </row>
    <row r="28" spans="1:10" x14ac:dyDescent="0.25">
      <c r="A28" s="167" t="s">
        <v>28</v>
      </c>
      <c r="B28" s="168"/>
      <c r="C28" s="168"/>
      <c r="D28" s="169"/>
      <c r="E28" s="174">
        <f>List1!G114</f>
        <v>0</v>
      </c>
      <c r="F28" s="175"/>
      <c r="G28" s="29"/>
    </row>
    <row r="29" spans="1:10" x14ac:dyDescent="0.25">
      <c r="A29" s="167" t="s">
        <v>29</v>
      </c>
      <c r="B29" s="168"/>
      <c r="C29" s="168"/>
      <c r="D29" s="169"/>
      <c r="E29" s="172">
        <f>List1!G9</f>
        <v>1.0569999999999999</v>
      </c>
      <c r="F29" s="173"/>
      <c r="G29" s="30"/>
    </row>
    <row r="30" spans="1:10" x14ac:dyDescent="0.25">
      <c r="A30" s="167" t="s">
        <v>30</v>
      </c>
      <c r="B30" s="168"/>
      <c r="C30" s="168"/>
      <c r="D30" s="169"/>
      <c r="E30" s="170">
        <f>ROUND(List3!F40,0)</f>
        <v>0</v>
      </c>
      <c r="F30" s="171"/>
      <c r="G30" s="29"/>
    </row>
    <row r="31" spans="1:10" x14ac:dyDescent="0.25">
      <c r="A31" s="167" t="s">
        <v>31</v>
      </c>
      <c r="B31" s="168"/>
      <c r="C31" s="168"/>
      <c r="D31" s="169"/>
      <c r="E31" s="170">
        <f>H19</f>
        <v>0</v>
      </c>
      <c r="F31" s="171"/>
      <c r="G31" s="31"/>
    </row>
    <row r="32" spans="1:10" ht="15.75" thickBot="1" x14ac:dyDescent="0.3">
      <c r="A32" s="1"/>
      <c r="B32" s="1"/>
      <c r="C32" s="1"/>
      <c r="D32" s="1"/>
      <c r="E32" s="1"/>
      <c r="F32" s="1"/>
      <c r="G32" s="1"/>
    </row>
    <row r="33" spans="1:7" ht="15.75" thickTop="1" x14ac:dyDescent="0.25">
      <c r="A33" s="165" t="s">
        <v>224</v>
      </c>
      <c r="B33" s="165"/>
      <c r="C33" s="165"/>
      <c r="D33" s="165"/>
      <c r="E33" s="166"/>
      <c r="F33" s="166"/>
      <c r="G33" s="32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 t="s">
        <v>3</v>
      </c>
      <c r="B36" s="60">
        <f>List1!C8</f>
        <v>0</v>
      </c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 t="s">
        <v>4</v>
      </c>
      <c r="B43" s="93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 t="s">
        <v>219</v>
      </c>
      <c r="B49" s="94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  <row r="58" spans="1:7" x14ac:dyDescent="0.25">
      <c r="A58" s="1"/>
      <c r="B58" s="1"/>
      <c r="C58" s="1"/>
      <c r="D58" s="1"/>
      <c r="E58" s="1"/>
      <c r="F58" s="1"/>
      <c r="G58" s="1"/>
    </row>
    <row r="59" spans="1:7" x14ac:dyDescent="0.25">
      <c r="A59" s="1"/>
      <c r="B59" s="1"/>
      <c r="C59" s="1"/>
      <c r="D59" s="1"/>
      <c r="E59" s="1"/>
      <c r="F59" s="1"/>
      <c r="G59" s="3" t="s">
        <v>2</v>
      </c>
    </row>
  </sheetData>
  <sheetProtection sheet="1" formatCells="0" formatColumns="0" formatRows="0" insertColumns="0" insertRows="0" insertHyperlinks="0" deleteColumns="0" deleteRows="0" selectLockedCells="1" sort="0" autoFilter="0" pivotTables="0"/>
  <mergeCells count="22">
    <mergeCell ref="A33:D33"/>
    <mergeCell ref="E33:F33"/>
    <mergeCell ref="A28:D28"/>
    <mergeCell ref="A29:D29"/>
    <mergeCell ref="A30:D30"/>
    <mergeCell ref="A31:D31"/>
    <mergeCell ref="E30:F30"/>
    <mergeCell ref="E29:F29"/>
    <mergeCell ref="E28:F28"/>
    <mergeCell ref="E31:F31"/>
    <mergeCell ref="H19:J19"/>
    <mergeCell ref="C4:C6"/>
    <mergeCell ref="A4:B6"/>
    <mergeCell ref="A19:D19"/>
    <mergeCell ref="D4:D6"/>
    <mergeCell ref="F6:G6"/>
    <mergeCell ref="F4:F5"/>
    <mergeCell ref="A12:A13"/>
    <mergeCell ref="A7:A8"/>
    <mergeCell ref="E19:G19"/>
    <mergeCell ref="E4:E6"/>
    <mergeCell ref="G4:G5"/>
  </mergeCells>
  <phoneticPr fontId="14" type="noConversion"/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4</vt:i4>
      </vt:variant>
    </vt:vector>
  </HeadingPairs>
  <TitlesOfParts>
    <vt:vector size="9" baseType="lpstr">
      <vt:lpstr>List1</vt:lpstr>
      <vt:lpstr>List2</vt:lpstr>
      <vt:lpstr>List3</vt:lpstr>
      <vt:lpstr>List4</vt:lpstr>
      <vt:lpstr>List5</vt:lpstr>
      <vt:lpstr>List2!Področje_tiskanja</vt:lpstr>
      <vt:lpstr>List3!Področje_tiskanja</vt:lpstr>
      <vt:lpstr>List4!Področje_tiskanja</vt:lpstr>
      <vt:lpstr>List5!Področje_tiskanja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dgrum</dc:creator>
  <cp:lastModifiedBy>Mateja Uršič</cp:lastModifiedBy>
  <cp:lastPrinted>2013-06-11T08:39:08Z</cp:lastPrinted>
  <dcterms:created xsi:type="dcterms:W3CDTF">2010-11-04T08:29:40Z</dcterms:created>
  <dcterms:modified xsi:type="dcterms:W3CDTF">2022-02-14T15:35:28Z</dcterms:modified>
  <cp:contentStatus/>
</cp:coreProperties>
</file>